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685\Documents\UO SIS\Ing_Di Pasquale\FLUSSI\LA\2020\"/>
    </mc:Choice>
  </mc:AlternateContent>
  <bookViews>
    <workbookView xWindow="0" yWindow="0" windowWidth="28800" windowHeight="11835" tabRatio="857"/>
  </bookViews>
  <sheets>
    <sheet name="Modello LA" sheetId="5" r:id="rId1"/>
    <sheet name="Allegato 3.a" sheetId="11" r:id="rId2"/>
    <sheet name="Allegato 3.b" sheetId="12" r:id="rId3"/>
    <sheet name="CPUmberto" sheetId="13" r:id="rId4"/>
    <sheet name="CPChiello" sheetId="14" r:id="rId5"/>
    <sheet name="CPBasilotta" sheetId="15" r:id="rId6"/>
    <sheet name="CPFBC" sheetId="1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_______________Irc05">#REF!</definedName>
    <definedName name="_______________Irc05">#REF!</definedName>
    <definedName name="______________Irc05">#REF!</definedName>
    <definedName name="____________Irc05">#REF!</definedName>
    <definedName name="___________Irc05">#REF!</definedName>
    <definedName name="__________Irc05">#REF!</definedName>
    <definedName name="_________Irc05">#REF!</definedName>
    <definedName name="________Irc05">#REF!</definedName>
    <definedName name="_______Irc05">#REF!</definedName>
    <definedName name="______Irc05">#REF!</definedName>
    <definedName name="_____Irc05">#REF!</definedName>
    <definedName name="____Irc05">#REF!</definedName>
    <definedName name="___Irc05">#REF!</definedName>
    <definedName name="__Irc05">#REF!</definedName>
    <definedName name="__xlnm._FilterDatabase">NA()</definedName>
    <definedName name="__xlnm.Print_Area_6">"$#RIF!.$B$1:$D$404"</definedName>
    <definedName name="__xlnm.Print_Titles_6">"$#RIF!.$A$1:$AMF$3"</definedName>
    <definedName name="_1_Excel_BuiltIn_Print_Area_4_1_1">'[1]Confronto con I Trimestre 2007'!#REF!</definedName>
    <definedName name="_10_Excel_BuiltIn_Print_Area_5_1_1">'[2]Confronto con IV Trimestre 2007'!#REF!</definedName>
    <definedName name="_15Excel_BuiltIn_Print_Area_4_1_1">'[2]Confronto con I Trimestre 2007'!#REF!</definedName>
    <definedName name="_1New_CE___Riepilogo_in_riga_con_periodo_1_1">#REF!</definedName>
    <definedName name="_2_Excel_BuiltIn_Print_Area_4_1_1">'[3]Confronto con I Trimestre 2007'!#REF!</definedName>
    <definedName name="_2_Excel_BuiltIn_Print_Area_5_1_1">'[1]Confronto con IV Trimestre 2007'!#REF!</definedName>
    <definedName name="_20Excel_BuiltIn_Print_Area_5_1_1">'[2]Confronto con IV Trimestre 2007'!#REF!</definedName>
    <definedName name="_3Excel_BuiltIn_Print_Area_4_1_1">'[1]Confronto con I Trimestre 2007'!#REF!</definedName>
    <definedName name="_4_Excel_BuiltIn_Print_Area_5_1_1">'[3]Confronto con IV Trimestre 2007'!#REF!</definedName>
    <definedName name="_4Excel_BuiltIn_Print_Area_5_1_1">'[1]Confronto con IV Trimestre 2007'!#REF!</definedName>
    <definedName name="_5_Excel_BuiltIn_Print_Area_4_1_1">'[2]Confronto con I Trimestre 2007'!#REF!</definedName>
    <definedName name="_6Excel_BuiltIn_Print_Area_4_1_1">'[3]Confronto con I Trimestre 2007'!#REF!</definedName>
    <definedName name="_8Excel_BuiltIn_Print_Area_5_1_1">'[3]Confronto con IV Trimestre 2007'!#REF!</definedName>
    <definedName name="_D74493">#REF!</definedName>
    <definedName name="_DCF2">#REF!</definedName>
    <definedName name="_xlnm._FilterDatabase" localSheetId="5">Analisi [4]CE!$5:$392</definedName>
    <definedName name="_xlnm._FilterDatabase" localSheetId="4">Analisi [4]CE!$5:$392</definedName>
    <definedName name="_xlnm._FilterDatabase" localSheetId="6">Analisi [4]CE!$5:$392</definedName>
    <definedName name="_xlnm._FilterDatabase">Analisi [4]CE!$5:$392</definedName>
    <definedName name="_Irc05">#REF!</definedName>
    <definedName name="a">'[5]TABELLE CALCOLO'!$CW$5:$CW$25</definedName>
    <definedName name="a_8">'[6]TABELLE CALCOLO'!$CW$5:$CW$25</definedName>
    <definedName name="A_FK_31c">[7]VALORI!$C$45</definedName>
    <definedName name="A_infantile">'[8]TABELLE CALCOLO'!$CW$5:$CW$25</definedName>
    <definedName name="A_infantile_8">'[6]TABELLE CALCOLO'!$CW$5:$CW$25</definedName>
    <definedName name="A_infantile_pesi">'[8]TABELLE CALCOLO'!$CU$5:$CU$25</definedName>
    <definedName name="A_infantile_pesi_8">'[6]TABELLE CALCOLO'!$CU$5:$CU$25</definedName>
    <definedName name="A_KF_1">[8]VALORI!$C$13</definedName>
    <definedName name="A_KF_1_8">[6]VALORI!$C$13</definedName>
    <definedName name="A_KF_10">[8]VALORI!$C$14</definedName>
    <definedName name="A_KF_10_8">[6]VALORI!$C$14</definedName>
    <definedName name="A_KF_11">[8]VALORI!$C$15</definedName>
    <definedName name="A_KF_11_8">[6]VALORI!$C$15</definedName>
    <definedName name="A_KF_12">[8]VALORI!$C$16</definedName>
    <definedName name="A_KF_12_8">[6]VALORI!$C$16</definedName>
    <definedName name="A_KF_2">[8]VALORI!$C$20</definedName>
    <definedName name="A_KF_2_8">[6]VALORI!$C$20</definedName>
    <definedName name="A_KF_21">[8]VALORI!$C$21</definedName>
    <definedName name="A_KF_21_8">[6]VALORI!$C$21</definedName>
    <definedName name="A_KF_22">[8]VALORI!$C$25</definedName>
    <definedName name="A_KF_22_8">[6]VALORI!$C$25</definedName>
    <definedName name="A_KF_220">[8]VALORI!$C$26</definedName>
    <definedName name="A_KF_220_8">[6]VALORI!$C$26</definedName>
    <definedName name="A_KF_221">[8]VALORI!$C$30</definedName>
    <definedName name="A_KF_221_8">[6]VALORI!$C$30</definedName>
    <definedName name="A_KF_2211">[8]VALORI!$C$29</definedName>
    <definedName name="A_KF_2211_8">[6]VALORI!$C$29</definedName>
    <definedName name="A_KF_222">[8]VALORI!$C$32</definedName>
    <definedName name="A_KF_222_8">[6]VALORI!$C$32</definedName>
    <definedName name="A_KF_223">[8]VALORI!$C$31</definedName>
    <definedName name="A_KF_223_8">[6]VALORI!$C$31</definedName>
    <definedName name="A_KF_224">[8]VALORI!$C$33</definedName>
    <definedName name="A_KF_224_8">[6]VALORI!$C$33</definedName>
    <definedName name="A_KF_23">[8]VALORI!$C$22</definedName>
    <definedName name="A_KF_23_8">[6]VALORI!$C$22</definedName>
    <definedName name="A_KF_23C">[8]VALORI!$C$24</definedName>
    <definedName name="A_KF_23C_8">[6]VALORI!$C$24</definedName>
    <definedName name="A_KF_24">[8]VALORI!$C$35</definedName>
    <definedName name="A_KF_24_8">[6]VALORI!$C$35</definedName>
    <definedName name="A_KF_2411">[8]VALORI!$C$34</definedName>
    <definedName name="A_KF_2411_8">[6]VALORI!$C$34</definedName>
    <definedName name="A_KF_25">[8]VALORI!$C$36</definedName>
    <definedName name="A_KF_25_8">[6]VALORI!$C$36</definedName>
    <definedName name="A_KF_26">[8]VALORI!$C$37</definedName>
    <definedName name="A_KF_26_8">[6]VALORI!$C$37</definedName>
    <definedName name="A_KF_26C">[8]VALORI!$C$39</definedName>
    <definedName name="A_KF_26C_8">[6]VALORI!$C$39</definedName>
    <definedName name="A_KF_31">[8]VALORI!$C$43</definedName>
    <definedName name="A_KF_31_8">[6]VALORI!$C$43</definedName>
    <definedName name="A_KF_31C">[8]VALORI!$C$45</definedName>
    <definedName name="A_KF_31C_8">[6]VALORI!$C$45</definedName>
    <definedName name="A_KF_32">[8]VALORI!$C$47</definedName>
    <definedName name="A_KF_32_8">[6]VALORI!$C$47</definedName>
    <definedName name="A_KF_320">[8]VALORI!$C$48</definedName>
    <definedName name="A_KF_320_8">[6]VALORI!$C$48</definedName>
    <definedName name="A_KF_321">[8]VALORI!$C$49</definedName>
    <definedName name="A_KF_321_8">[6]VALORI!$C$49</definedName>
    <definedName name="A_KF_3211">[8]VALORI!$C$52</definedName>
    <definedName name="A_KF_3211_8">[6]VALORI!$C$52</definedName>
    <definedName name="A_KF_3212">[8]VALORI!$C$55</definedName>
    <definedName name="A_KF_3212_8">[6]VALORI!$C$55</definedName>
    <definedName name="A_KF_3213">[8]VALORI!$C$58</definedName>
    <definedName name="A_KF_3213_8">[6]VALORI!$C$58</definedName>
    <definedName name="A_KF_32C1">[8]VALORI!$C$51</definedName>
    <definedName name="A_KF_32C1_8">[6]VALORI!$C$51</definedName>
    <definedName name="A_KF_32C2">[8]VALORI!$C$54</definedName>
    <definedName name="A_KF_32C2_8">[6]VALORI!$C$54</definedName>
    <definedName name="A_KF_32C3">[8]VALORI!$C$57</definedName>
    <definedName name="A_KF_32C3_8">[6]VALORI!$C$57</definedName>
    <definedName name="A_KF_F_pop_25_44_F">[8]VALORI!$C$81</definedName>
    <definedName name="A_KF_F_pop_25_44_F_8">[6]VALORI!$C$81</definedName>
    <definedName name="a_ks_224">[7]VALORI!$C$33</definedName>
    <definedName name="A_Perc_farma">'[8]TABELLE CALCOLO'!$FA$5:$FA$25</definedName>
    <definedName name="A_Perc_farma_8">'[6]TABELLE CALCOLO'!$FA$5:$FA$25</definedName>
    <definedName name="A_perinatale">'[8]TABELLE CALCOLO'!$CV$5:$CV$25</definedName>
    <definedName name="A_perinatale_8">'[6]TABELLE CALCOLO'!$CV$5:$CV$25</definedName>
    <definedName name="A_perinatale_pesi">'[8]TABELLE CALCOLO'!$CT$5:$CT$25</definedName>
    <definedName name="A_perinatale_pesi_8">'[6]TABELLE CALCOLO'!$CT$5:$CT$25</definedName>
    <definedName name="A_pop_0_14">'[8]TABELLE CALCOLO'!$F$5:$F$25</definedName>
    <definedName name="A_pop_0_14_8">'[6]TABELLE CALCOLO'!$F$5:$F$25</definedName>
    <definedName name="A_pop_superf">'[8]TABELLE CALCOLO'!$Q$5:$Q$25</definedName>
    <definedName name="A_pop_superf_8">'[6]TABELLE CALCOLO'!$Q$5:$Q$25</definedName>
    <definedName name="A_pop_TOT">'[8]TABELLE CALCOLO'!$K$5:$K$25</definedName>
    <definedName name="A_pop_TOT_8">'[6]TABELLE CALCOLO'!$K$5:$K$25</definedName>
    <definedName name="A_popDip">'[8]TABELLE CALCOLO'!$CF$5:$CF$25</definedName>
    <definedName name="A_popDip_8">'[6]TABELLE CALCOLO'!$CF$5:$CF$25</definedName>
    <definedName name="A_popDist">'[8]TABELLE CALCOLO'!$BB$5:$BB$25</definedName>
    <definedName name="A_popDist_8">'[6]TABELLE CALCOLO'!$BB$5:$BB$25</definedName>
    <definedName name="A_popfarma">'[8]TABELLE CALCOLO'!$M$5:$M$25</definedName>
    <definedName name="A_popfarma_8">'[6]TABELLE CALCOLO'!$M$5:$M$25</definedName>
    <definedName name="A_poposped">'[8]TABELLE CALCOLO'!$B$5:$B$25</definedName>
    <definedName name="A_poposped_8">'[6]TABELLE CALCOLO'!$B$5:$B$25</definedName>
    <definedName name="A_poposped_abb">'[8]TABELLE CALCOLO'!$D$5:$D$25</definedName>
    <definedName name="A_poposped_abb_8">'[6]TABELLE CALCOLO'!$D$5:$D$25</definedName>
    <definedName name="A_poposped_over65">'[8]TABELLE CALCOLO'!$C$5:$C$25</definedName>
    <definedName name="A_poposped_over65_8">'[6]TABELLE CALCOLO'!$C$5:$C$25</definedName>
    <definedName name="A_popriab">'[8]TABELLE CALCOLO'!$BV$5:$BV$25</definedName>
    <definedName name="A_popriab_8">'[6]TABELLE CALCOLO'!$BV$5:$BV$25</definedName>
    <definedName name="A_popSalM">'[8]TABELLE CALCOLO'!$BL$5:$BL$25</definedName>
    <definedName name="A_popSalM_8">'[6]TABELLE CALCOLO'!$BL$5:$BL$25</definedName>
    <definedName name="A_popspec">'[8]TABELLE CALCOLO'!$O$5:$O$25</definedName>
    <definedName name="A_popspec_8">'[6]TABELLE CALCOLO'!$O$5:$O$25</definedName>
    <definedName name="A_VAL_2">[9]VALORI!#REF!</definedName>
    <definedName name="A_VAL_2_1">[10]VALORI!#REF!</definedName>
    <definedName name="A_VAL_2_1_1">NA()</definedName>
    <definedName name="A_VAL_2_1_2">NA()</definedName>
    <definedName name="A_VAL_2_1_3">#N/A</definedName>
    <definedName name="A_VAL_2_1_4">[11]VALORI!#REF!</definedName>
    <definedName name="A_VAL_2_2">[12]VALORI!#REF!</definedName>
    <definedName name="A_VAL_2_2_1">NA()</definedName>
    <definedName name="A_VAL_2_2_2">NA()</definedName>
    <definedName name="A_VAL_2_2_3">#N/A</definedName>
    <definedName name="A_VAL_2_2_4">[11]VALORI!#REF!</definedName>
    <definedName name="A_VAL_2_3">NA()</definedName>
    <definedName name="A_VAL_2_4">NA()</definedName>
    <definedName name="A_VAL_2_5">NA()</definedName>
    <definedName name="A_VAL_2_6">[11]VALORI!#REF!</definedName>
    <definedName name="A_VAL_2_8">[13]VALORI!#REF!</definedName>
    <definedName name="A_VAL_3">[8]VALORI!$C$8</definedName>
    <definedName name="A_VAL_3_8">[6]VALORI!$C$8</definedName>
    <definedName name="A_VAL_4">[8]VALORI!$C$9</definedName>
    <definedName name="A_VAL_4_8">[6]VALORI!$C$9</definedName>
    <definedName name="A_VAL_5">[8]VALORI!$C$10</definedName>
    <definedName name="A_VAL_5_8">[6]VALORI!$C$10</definedName>
    <definedName name="a3req">[14]VALORI!$C$29</definedName>
    <definedName name="aa">[15]VALORI!#REF!</definedName>
    <definedName name="aaaa">'[2]Confronto con I Trimestre 2007'!#REF!</definedName>
    <definedName name="aaaaaaaaa">'[16]Confronto con I Trimestre 2007'!#REF!</definedName>
    <definedName name="aaaaaaaaaaa">#REF!</definedName>
    <definedName name="aaaaaaaaaaaaaa">[17]!aaaaaaaaaaaaaa</definedName>
    <definedName name="aaaaaaaaaaaaaaa">[15]VALORI!#REF!</definedName>
    <definedName name="Aalsl">#REF!</definedName>
    <definedName name="Aalslslsas">#REF!</definedName>
    <definedName name="Acqmagg">#REF!</definedName>
    <definedName name="Acqmin">#REF!</definedName>
    <definedName name="AdIrcss00">'[18]Quadro tendenziale 28-6-2005'!#REF!</definedName>
    <definedName name="AdIrcss01">'[18]Quadro tendenziale 28-6-2005'!#REF!</definedName>
    <definedName name="AdIrcss02">'[18]Quadro tendenziale 28-6-2005'!#REF!</definedName>
    <definedName name="AdIrcss03">'[18]Quadro tendenziale 28-6-2005'!#REF!</definedName>
    <definedName name="AdIrcss04">'[18]Quadro tendenziale 28-6-2005'!#REF!</definedName>
    <definedName name="AdIrcss05">'[18]Quadro tendenziale 28-6-2005'!#REF!</definedName>
    <definedName name="AdIrcss06">'[18]Quadro tendenziale 28-6-2005'!#REF!</definedName>
    <definedName name="AdIrcss07">'[18]Quadro tendenziale 28-6-2005'!#REF!</definedName>
    <definedName name="AF">#REF!</definedName>
    <definedName name="agg">[19]appoggio2!$C$1:$C$122</definedName>
    <definedName name="AGGREGATI">[20]appoggio!$H$3:$H$84</definedName>
    <definedName name="Aggregato_new">[20]appoggio!$B$3:$B$66</definedName>
    <definedName name="AggregatoCE">[20]appoggio!$A$2:$A$61</definedName>
    <definedName name="All">#REF!</definedName>
    <definedName name="Allegato">[21]Foglio1!#REF!</definedName>
    <definedName name="ALLEGATO_DESCR">#REF!</definedName>
    <definedName name="ALLEGATO_NUM">#REF!</definedName>
    <definedName name="Allegato_tipo">#REF!</definedName>
    <definedName name="Altre_Informaz">#REF!</definedName>
    <definedName name="Altri_fondi">#REF!</definedName>
    <definedName name="Amort">[22]FixAss!$C$25:$AR$25</definedName>
    <definedName name="ana_drg">#REF!</definedName>
    <definedName name="ANAL_PATR">[23]AN_PATR!$A$3:$N$59</definedName>
    <definedName name="Analisi_Racc.">#REF!</definedName>
    <definedName name="Andamenti">#REF!</definedName>
    <definedName name="appog">'[24]pvt_CE_2013-2015'!$O$4:$O$10</definedName>
    <definedName name="Aprile_2002">#REF!</definedName>
    <definedName name="Aprile_2002_1">#REF!</definedName>
    <definedName name="Aprile_2002_1_1">"#REF!"</definedName>
    <definedName name="Aprile_2002_1_2">"#REF!"</definedName>
    <definedName name="Aprile_2002_1_3">#N/A</definedName>
    <definedName name="Aprile_2002_1_4">#REF!</definedName>
    <definedName name="Aprile_2002_2">#REF!</definedName>
    <definedName name="Aprile_2002_2_1">"#REF!"</definedName>
    <definedName name="Aprile_2002_2_2">"#REF!"</definedName>
    <definedName name="Aprile_2002_2_3">#N/A</definedName>
    <definedName name="Aprile_2002_2_4">#REF!</definedName>
    <definedName name="Aprile_2002_3">#REF!</definedName>
    <definedName name="Aprile_2002_4">"#REF!"</definedName>
    <definedName name="Aprile_2002_5">"#REF!"</definedName>
    <definedName name="Aprile_2002_6">#REF!</definedName>
    <definedName name="Aprile_2002_8">#REF!</definedName>
    <definedName name="ARAER">[14]VALORI!$C$26</definedName>
    <definedName name="Area_DB">#REF!</definedName>
    <definedName name="_xlnm.Print_Area" localSheetId="1">'Allegato 3.a'!$A$1:$M$121</definedName>
    <definedName name="_xlnm.Print_Area" localSheetId="2">'Allegato 3.b'!$A$1:$C$50</definedName>
    <definedName name="_xlnm.Print_Area" localSheetId="5">CPBasilotta!$A$1:$C$36</definedName>
    <definedName name="_xlnm.Print_Area" localSheetId="4">CPChiello!$A$1:$C$36</definedName>
    <definedName name="_xlnm.Print_Area" localSheetId="6">CPFBC!$A$1:$C$36</definedName>
    <definedName name="_xlnm.Print_Area" localSheetId="3">CPUmberto!$A$1:$C$36</definedName>
    <definedName name="_xlnm.Print_Area" localSheetId="0">'Modello LA'!$A$1:$R$121</definedName>
    <definedName name="_xlnm.Print_Area">#REF!</definedName>
    <definedName name="areastampa">#REF!</definedName>
    <definedName name="ASDA">#REF!</definedName>
    <definedName name="ASS">#REF!</definedName>
    <definedName name="ASSUNZIONI_CE">#REF!</definedName>
    <definedName name="ASSUNZIONISP">#REF!</definedName>
    <definedName name="ATTIVO">#REF!</definedName>
    <definedName name="ATTIVO_CIRCOLANTE">#REF!</definedName>
    <definedName name="Attualizz">#REF!</definedName>
    <definedName name="azienda">[20]aziende!$A$1:$A$20</definedName>
    <definedName name="Azienda3">#REF!</definedName>
    <definedName name="Aziende">[25]Dati!$A$4:$H$36</definedName>
    <definedName name="azzx">#REF!</definedName>
    <definedName name="b">[7]VALORI!$C$30</definedName>
    <definedName name="B_VAL_2">[9]VALORI!#REF!</definedName>
    <definedName name="B_VAL_2_1">[10]VALORI!#REF!</definedName>
    <definedName name="B_VAL_2_1_1">NA()</definedName>
    <definedName name="B_VAL_2_1_2">NA()</definedName>
    <definedName name="B_VAL_2_1_3">#N/A</definedName>
    <definedName name="B_VAL_2_1_4">[11]VALORI!#REF!</definedName>
    <definedName name="B_VAL_2_2">[12]VALORI!#REF!</definedName>
    <definedName name="B_VAL_2_2_1">NA()</definedName>
    <definedName name="B_VAL_2_2_2">NA()</definedName>
    <definedName name="B_VAL_2_2_3">#N/A</definedName>
    <definedName name="B_VAL_2_2_4">[11]VALORI!#REF!</definedName>
    <definedName name="B_VAL_2_3">NA()</definedName>
    <definedName name="B_VAL_2_4">NA()</definedName>
    <definedName name="B_VAL_2_5">NA()</definedName>
    <definedName name="B_VAL_2_6">[11]VALORI!#REF!</definedName>
    <definedName name="B_VAL_2_8">[13]VALORI!#REF!</definedName>
    <definedName name="BaseDati">[15]Input!#REF!</definedName>
    <definedName name="bbb">#REF!</definedName>
    <definedName name="bbbbb">#REF!</definedName>
    <definedName name="BLPB1" hidden="1">[26]Bloomberg!#REF!</definedName>
    <definedName name="BO">#REF!</definedName>
    <definedName name="Cap_Soc.">#REF!</definedName>
    <definedName name="CapexInt">[22]FixAss!$C$22:$AR$22</definedName>
    <definedName name="CapexSh">[22]FixAss!$C$38:$AR$38</definedName>
    <definedName name="CapexT">[22]FixAss!$C$6:$AR$6</definedName>
    <definedName name="Capitale_circolante">#REF!</definedName>
    <definedName name="capitoli">#REF!</definedName>
    <definedName name="ce">#REF!</definedName>
    <definedName name="CE___Riepilogo_in_riga">#REF!</definedName>
    <definedName name="CE___Riepilogo_in_riga_1">#REF!</definedName>
    <definedName name="CE___Riepilogo_in_riga_1_1">"#REF!"</definedName>
    <definedName name="CE___Riepilogo_in_riga_1_2">"#REF!"</definedName>
    <definedName name="CE___Riepilogo_in_riga_1_3">#N/A</definedName>
    <definedName name="CE___Riepilogo_in_riga_1_4">#REF!</definedName>
    <definedName name="CE___Riepilogo_in_riga_2">#REF!</definedName>
    <definedName name="CE___Riepilogo_in_riga_2_1">"#REF!"</definedName>
    <definedName name="CE___Riepilogo_in_riga_2_2">"#REF!"</definedName>
    <definedName name="CE___Riepilogo_in_riga_2_3">#N/A</definedName>
    <definedName name="CE___Riepilogo_in_riga_2_4">#REF!</definedName>
    <definedName name="CE___Riepilogo_in_riga_3">#REF!</definedName>
    <definedName name="CE___Riepilogo_in_riga_4">"#REF!"</definedName>
    <definedName name="CE___Riepilogo_in_riga_5">"#REF!"</definedName>
    <definedName name="CE___Riepilogo_in_riga_6">#REF!</definedName>
    <definedName name="CE___Riepilogo_in_riga_8">#REF!</definedName>
    <definedName name="CE___Riepilogo_in_riga_con_periodo">#REF!</definedName>
    <definedName name="CE_CEE">#REF!</definedName>
    <definedName name="ces_res">[27]Convalida!$A$1:$A$2</definedName>
    <definedName name="cod_aziende">[19]ap.Aziende!$D$2:$D$21</definedName>
    <definedName name="CodCE">[25]Dati!$B$50:$B$451</definedName>
    <definedName name="CodCEbis">[28]Dati!$B$50:$B$451</definedName>
    <definedName name="Codice_Azienda">[29]Dati!$A$4:$A$34</definedName>
    <definedName name="CodiceAz">[25]Dati!$A$4:$A$36</definedName>
    <definedName name="Codici">[15]TB!#REF!</definedName>
    <definedName name="CODICI_MDC">[30]Tabelle!$H$91:$H$116</definedName>
    <definedName name="CODICI_MDC_8">#REF!</definedName>
    <definedName name="CodiciCE">[29]Dati!$B$46:$B$182</definedName>
    <definedName name="CodT">[25]Dati!$B$41:$B$46</definedName>
    <definedName name="coeff">[31]ABC!#REF!</definedName>
    <definedName name="coeffpa">#REF!</definedName>
    <definedName name="ConfrontoFusione">#REF!</definedName>
    <definedName name="Consuntivo2007">#REF!</definedName>
    <definedName name="Conti">[15]Input!#REF!</definedName>
    <definedName name="Conto_Econ.In_dollari">'[32]Income statement'!#REF!</definedName>
    <definedName name="conv">#REF!</definedName>
    <definedName name="COP">#REF!</definedName>
    <definedName name="COPERTINA">#REF!</definedName>
    <definedName name="Costidiretti">#REF!</definedName>
    <definedName name="crgt">[33]Dati!$A$4:$A$36</definedName>
    <definedName name="d">#REF!</definedName>
    <definedName name="DAF">#REF!</definedName>
    <definedName name="Data_det">#REF!</definedName>
    <definedName name="_xlnm.Database">#REF!</definedName>
    <definedName name="DataDet">[21]Foglio1!#REF!</definedName>
    <definedName name="Dati">[15]Input!#REF!</definedName>
    <definedName name="DCF">#REF!</definedName>
    <definedName name="DDD">[14]VALORI!$C$13</definedName>
    <definedName name="decrasing">[32]Assumptions!#REF!</definedName>
    <definedName name="Deprec">[22]FixAss!$C$9:$AR$9</definedName>
    <definedName name="Dett_Partecip">#REF!</definedName>
    <definedName name="dettaglio_crediti">'[15]0'!$D$131,'[15]0'!$D$122,'[15]0'!$D$100,'[15]0'!$D$94,'[15]0'!$D$92,'[15]0'!$D$42,'[15]0'!$D$14,'[15]0'!$D$10,'[15]0'!$D$7</definedName>
    <definedName name="DisposalInt">[22]FixAss!$C$29:$AR$29</definedName>
    <definedName name="DisposalSh">[22]FixAss!$C$42:$AR$42</definedName>
    <definedName name="DisposalT">[22]FixAss!$C$13:$AR$13</definedName>
    <definedName name="dklfh">[34]Assumptions!#REF!</definedName>
    <definedName name="DOMANDE_2007">#REF!</definedName>
    <definedName name="dqwd">'[14]TABELLE CALCOLO'!$FA$5:$FA$25</definedName>
    <definedName name="ds">[35]ABC!#REF!</definedName>
    <definedName name="è">#REF!</definedName>
    <definedName name="EBIT">#REF!</definedName>
    <definedName name="EBITDA">#REF!</definedName>
    <definedName name="EBT">#REF!</definedName>
    <definedName name="edizione97">#REF!</definedName>
    <definedName name="eee">#REF!</definedName>
    <definedName name="elenco">[36]elenco!$D$2:$D$482</definedName>
    <definedName name="Elenco_Conti">#REF!</definedName>
    <definedName name="erf">#REF!</definedName>
    <definedName name="erwer">[37]Foglio1!#REF!</definedName>
    <definedName name="EURO">#REF!</definedName>
    <definedName name="Excel_BuiltIn__FilterDatabase_4">'[38]Bil. ver.'!#REF!</definedName>
    <definedName name="Excel_BuiltIn__FilterDatabase_4_1">NA()</definedName>
    <definedName name="Excel_BuiltIn__FilterDatabase_4_2">'[38]Bil. ver.'!#REF!</definedName>
    <definedName name="Excel_BuiltIn__FilterDatabase_4_3">#N/A</definedName>
    <definedName name="Excel_BuiltIn__FilterDatabase_4_4">'[38]Bil. ver.'!#REF!</definedName>
    <definedName name="Excel_BuiltIn__FilterDatabase_5">'[39]Bil. ver.'!#REF!</definedName>
    <definedName name="Excel_BuiltIn__FilterDatabase_6">'[40]SP CONSUNTIVO 2012'!#REF!</definedName>
    <definedName name="Excel_BuiltIn__FilterDatabase_7">'[40]Bil. ver.'!#REF!</definedName>
    <definedName name="Excel_BuiltIn__FilterDatabase_9">'[41]Bil. ver.'!#REF!</definedName>
    <definedName name="Excel_BuiltIn_Print_Area_1_1">#REF!</definedName>
    <definedName name="Excel_BuiltIn_Print_Area_1_1_1">#REF!</definedName>
    <definedName name="Excel_BuiltIn_Print_Area_4_1">#REF!</definedName>
    <definedName name="Excel_BuiltIn_Print_Area_5_1">#REF!</definedName>
    <definedName name="farm2009">#REF!</definedName>
    <definedName name="FASF">#REF!</definedName>
    <definedName name="FCA">'[42]Free Cash Flow'!#REF!</definedName>
    <definedName name="FCF">'[42]Conto economico'!#REF!</definedName>
    <definedName name="FDFS">[14]VALORI!$C$20</definedName>
    <definedName name="Febbraio_2002">#REF!</definedName>
    <definedName name="Febbraio_2002_1">#REF!</definedName>
    <definedName name="Febbraio_2002_1_1">"#REF!"</definedName>
    <definedName name="Febbraio_2002_1_2">"#REF!"</definedName>
    <definedName name="Febbraio_2002_1_3">#N/A</definedName>
    <definedName name="Febbraio_2002_1_4">#REF!</definedName>
    <definedName name="Febbraio_2002_2">#REF!</definedName>
    <definedName name="Febbraio_2002_2_1">"#REF!"</definedName>
    <definedName name="Febbraio_2002_2_2">"#REF!"</definedName>
    <definedName name="Febbraio_2002_2_3">#N/A</definedName>
    <definedName name="Febbraio_2002_2_4">#REF!</definedName>
    <definedName name="Febbraio_2002_3">#REF!</definedName>
    <definedName name="Febbraio_2002_4">"#REF!"</definedName>
    <definedName name="Febbraio_2002_5">"#REF!"</definedName>
    <definedName name="Febbraio_2002_6">#REF!</definedName>
    <definedName name="Febbraio_2002_8">#REF!</definedName>
    <definedName name="ff">[43]Input!#REF!</definedName>
    <definedName name="fff">#REF!</definedName>
    <definedName name="FGD">[14]VALORI!$C$15</definedName>
    <definedName name="Firma">[21]Foglio1!#REF!</definedName>
    <definedName name="Fixed">[32]Assumptions!#REF!</definedName>
    <definedName name="FlussoC2003___Totale_quantita">#REF!</definedName>
    <definedName name="FlussoC2003___Totale_quantita_1">#REF!</definedName>
    <definedName name="FlussoC2003___Totale_quantita_1_1">"#REF!"</definedName>
    <definedName name="FlussoC2003___Totale_quantita_1_2">"#REF!"</definedName>
    <definedName name="FlussoC2003___Totale_quantita_1_3">#N/A</definedName>
    <definedName name="FlussoC2003___Totale_quantita_1_4">#REF!</definedName>
    <definedName name="FlussoC2003___Totale_quantita_2">#REF!</definedName>
    <definedName name="FlussoC2003___Totale_quantita_2_1">"#REF!"</definedName>
    <definedName name="FlussoC2003___Totale_quantita_2_2">"#REF!"</definedName>
    <definedName name="FlussoC2003___Totale_quantita_2_3">#N/A</definedName>
    <definedName name="FlussoC2003___Totale_quantita_2_4">#REF!</definedName>
    <definedName name="FlussoC2003___Totale_quantita_3">#REF!</definedName>
    <definedName name="FlussoC2003___Totale_quantita_4">"#REF!"</definedName>
    <definedName name="FlussoC2003___Totale_quantita_5">"#REF!"</definedName>
    <definedName name="FlussoC2003___Totale_quantita_6">#REF!</definedName>
    <definedName name="FlussoC2003___Totale_quantita_8">#REF!</definedName>
    <definedName name="FS">#REF!</definedName>
    <definedName name="funzionied98">#REF!</definedName>
    <definedName name="Fusincorp">#REF!</definedName>
    <definedName name="Fusione">#REF!</definedName>
    <definedName name="G">#REF!</definedName>
    <definedName name="ga">[44]Dati!$B$41:$B$46</definedName>
    <definedName name="gas">#REF!</definedName>
    <definedName name="GDGD">[14]VALORI!$C$16</definedName>
    <definedName name="ghj">#REF!</definedName>
    <definedName name="giovanni">[45]appoggio2!$C$2:$C$124</definedName>
    <definedName name="GOTO_Clienti_e_Fornitori">#REF!</definedName>
    <definedName name="GOTO_Conto_Economico">#REF!</definedName>
    <definedName name="GOTO_Control_Panel">#REF!</definedName>
    <definedName name="GOTO_Costi_di_funzionamento">#REF!</definedName>
    <definedName name="GOTO_Costidiretti_WIP_Magazzino">#REF!</definedName>
    <definedName name="GOTO_Interessi_e_Tasse">#REF!</definedName>
    <definedName name="GOTO_Investimenti_Cespiti">#REF!</definedName>
    <definedName name="GOTO_Margini">#REF!</definedName>
    <definedName name="GOTO_Ore_Materiale">#REF!</definedName>
    <definedName name="GOTO_Personale">#REF!</definedName>
    <definedName name="GOTO_Rendiconto_Finanziario">#REF!</definedName>
    <definedName name="GOTO_Stato_Patrimoniale">#REF!</definedName>
    <definedName name="GOTO_Vendite">#REF!</definedName>
    <definedName name="GrValoreProduzione">[35]ABC!#REF!</definedName>
    <definedName name="H_1">[42]Menù!#REF!</definedName>
    <definedName name="H_2">[42]Menù!#REF!</definedName>
    <definedName name="H_3">[42]Menù!#REF!</definedName>
    <definedName name="HELP">[42]Menù!#REF!</definedName>
    <definedName name="hiu" localSheetId="5" hidden="1">{#N/A,#N/A,FALSE,"Indice"}</definedName>
    <definedName name="hiu" localSheetId="4" hidden="1">{#N/A,#N/A,FALSE,"Indice"}</definedName>
    <definedName name="hiu" localSheetId="6" hidden="1">{#N/A,#N/A,FALSE,"Indice"}</definedName>
    <definedName name="hiu" hidden="1">{#N/A,#N/A,FALSE,"Indice"}</definedName>
    <definedName name="IDDet">[21]Foglio1!#REF!</definedName>
    <definedName name="IMMOBILIZZAZIONI">#REF!</definedName>
    <definedName name="In_dollari">'[32]Income statement'!#REF!</definedName>
    <definedName name="incr04">#REF!</definedName>
    <definedName name="incr05">#REF!</definedName>
    <definedName name="IncTax">[22]WorkCap!$C$72:$AR$72</definedName>
    <definedName name="IND">#REF!</definedName>
    <definedName name="INDICATORI____Tassi_di_sviluppo">#REF!</definedName>
    <definedName name="INDICATORI_DI_REDDITIVITA">#REF!</definedName>
    <definedName name="INDICATORI_ECONOMICI">#REF!</definedName>
    <definedName name="input_DG">#REF!</definedName>
    <definedName name="INT">#REF!</definedName>
    <definedName name="InvChg">[46]Newco!#REF!</definedName>
    <definedName name="InvFinal">[47]WorkCap!$C$16:$AR$16</definedName>
    <definedName name="io" localSheetId="5" hidden="1">{#N/A,#N/A,FALSE,"Indice"}</definedName>
    <definedName name="io" localSheetId="4" hidden="1">{#N/A,#N/A,FALSE,"Indice"}</definedName>
    <definedName name="io" localSheetId="6" hidden="1">{#N/A,#N/A,FALSE,"Indice"}</definedName>
    <definedName name="io" hidden="1">{#N/A,#N/A,FALSE,"Indice"}</definedName>
    <definedName name="iou" localSheetId="5" hidden="1">{#N/A,#N/A,FALSE,"B3";#N/A,#N/A,FALSE,"B2";#N/A,#N/A,FALSE,"B1"}</definedName>
    <definedName name="iou" localSheetId="4" hidden="1">{#N/A,#N/A,FALSE,"B3";#N/A,#N/A,FALSE,"B2";#N/A,#N/A,FALSE,"B1"}</definedName>
    <definedName name="iou" localSheetId="6" hidden="1">{#N/A,#N/A,FALSE,"B3";#N/A,#N/A,FALSE,"B2";#N/A,#N/A,FALSE,"B1"}</definedName>
    <definedName name="iou" hidden="1">{#N/A,#N/A,FALSE,"B3";#N/A,#N/A,FALSE,"B2";#N/A,#N/A,FALSE,"B1"}</definedName>
    <definedName name="irappu04">#REF!</definedName>
    <definedName name="irappu04_1">#REF!</definedName>
    <definedName name="irappu04_1_1">"#REF!"</definedName>
    <definedName name="irappu04_1_2">"#REF!"</definedName>
    <definedName name="irappu04_1_3">#N/A</definedName>
    <definedName name="irappu04_1_4">#REF!</definedName>
    <definedName name="irappu04_2">#REF!</definedName>
    <definedName name="irappu04_2_1">"#REF!"</definedName>
    <definedName name="irappu04_2_2">"#REF!"</definedName>
    <definedName name="irappu04_2_3">#N/A</definedName>
    <definedName name="irappu04_2_4">#REF!</definedName>
    <definedName name="irappu04_3">#REF!</definedName>
    <definedName name="irappu04_4">"#REF!"</definedName>
    <definedName name="irappu04_5">"#REF!"</definedName>
    <definedName name="irappu04_6">#REF!</definedName>
    <definedName name="irappu04_8">#REF!</definedName>
    <definedName name="J">#REF!</definedName>
    <definedName name="jh" localSheetId="5" hidden="1">{#N/A,#N/A,FALSE,"B1";#N/A,#N/A,FALSE,"B2";#N/A,#N/A,FALSE,"B3";#N/A,#N/A,FALSE,"A4";#N/A,#N/A,FALSE,"A3";#N/A,#N/A,FALSE,"A2";#N/A,#N/A,FALSE,"A1";#N/A,#N/A,FALSE,"Indice"}</definedName>
    <definedName name="jh" localSheetId="4" hidden="1">{#N/A,#N/A,FALSE,"B1";#N/A,#N/A,FALSE,"B2";#N/A,#N/A,FALSE,"B3";#N/A,#N/A,FALSE,"A4";#N/A,#N/A,FALSE,"A3";#N/A,#N/A,FALSE,"A2";#N/A,#N/A,FALSE,"A1";#N/A,#N/A,FALSE,"Indice"}</definedName>
    <definedName name="jh" localSheetId="6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ki" localSheetId="5" hidden="1">{#N/A,#N/A,FALSE,"Indice"}</definedName>
    <definedName name="ki" localSheetId="4" hidden="1">{#N/A,#N/A,FALSE,"Indice"}</definedName>
    <definedName name="ki" localSheetId="6" hidden="1">{#N/A,#N/A,FALSE,"Indice"}</definedName>
    <definedName name="ki" hidden="1">{#N/A,#N/A,FALSE,"Indice"}</definedName>
    <definedName name="kl" localSheetId="5" hidden="1">{#N/A,#N/A,FALSE,"B1";#N/A,#N/A,FALSE,"B2";#N/A,#N/A,FALSE,"B3";#N/A,#N/A,FALSE,"A4";#N/A,#N/A,FALSE,"A3";#N/A,#N/A,FALSE,"A2";#N/A,#N/A,FALSE,"A1";#N/A,#N/A,FALSE,"Indice"}</definedName>
    <definedName name="kl" localSheetId="4" hidden="1">{#N/A,#N/A,FALSE,"B1";#N/A,#N/A,FALSE,"B2";#N/A,#N/A,FALSE,"B3";#N/A,#N/A,FALSE,"A4";#N/A,#N/A,FALSE,"A3";#N/A,#N/A,FALSE,"A2";#N/A,#N/A,FALSE,"A1";#N/A,#N/A,FALSE,"Indice"}</definedName>
    <definedName name="kl" localSheetId="6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oi" localSheetId="5" hidden="1">{#N/A,#N/A,FALSE,"A4";#N/A,#N/A,FALSE,"A3";#N/A,#N/A,FALSE,"A2";#N/A,#N/A,FALSE,"A1"}</definedName>
    <definedName name="kloi" localSheetId="4" hidden="1">{#N/A,#N/A,FALSE,"A4";#N/A,#N/A,FALSE,"A3";#N/A,#N/A,FALSE,"A2";#N/A,#N/A,FALSE,"A1"}</definedName>
    <definedName name="kloi" localSheetId="6" hidden="1">{#N/A,#N/A,FALSE,"A4";#N/A,#N/A,FALSE,"A3";#N/A,#N/A,FALSE,"A2";#N/A,#N/A,FALSE,"A1"}</definedName>
    <definedName name="kloi" hidden="1">{#N/A,#N/A,FALSE,"A4";#N/A,#N/A,FALSE,"A3";#N/A,#N/A,FALSE,"A2";#N/A,#N/A,FALSE,"A1"}</definedName>
    <definedName name="L">#REF!</definedName>
    <definedName name="li" localSheetId="5" hidden="1">{#N/A,#N/A,FALSE,"A4";#N/A,#N/A,FALSE,"A3";#N/A,#N/A,FALSE,"A2";#N/A,#N/A,FALSE,"A1"}</definedName>
    <definedName name="li" localSheetId="4" hidden="1">{#N/A,#N/A,FALSE,"A4";#N/A,#N/A,FALSE,"A3";#N/A,#N/A,FALSE,"A2";#N/A,#N/A,FALSE,"A1"}</definedName>
    <definedName name="li" localSheetId="6" hidden="1">{#N/A,#N/A,FALSE,"A4";#N/A,#N/A,FALSE,"A3";#N/A,#N/A,FALSE,"A2";#N/A,#N/A,FALSE,"A1"}</definedName>
    <definedName name="li" hidden="1">{#N/A,#N/A,FALSE,"A4";#N/A,#N/A,FALSE,"A3";#N/A,#N/A,FALSE,"A2";#N/A,#N/A,FALSE,"A1"}</definedName>
    <definedName name="LIU" localSheetId="5" hidden="1">{#N/A,#N/A,FALSE,"A4";#N/A,#N/A,FALSE,"A3";#N/A,#N/A,FALSE,"A2";#N/A,#N/A,FALSE,"A1"}</definedName>
    <definedName name="LIU" localSheetId="4" hidden="1">{#N/A,#N/A,FALSE,"A4";#N/A,#N/A,FALSE,"A3";#N/A,#N/A,FALSE,"A2";#N/A,#N/A,FALSE,"A1"}</definedName>
    <definedName name="LIU" localSheetId="6" hidden="1">{#N/A,#N/A,FALSE,"A4";#N/A,#N/A,FALSE,"A3";#N/A,#N/A,FALSE,"A2";#N/A,#N/A,FALSE,"A1"}</definedName>
    <definedName name="LIU" hidden="1">{#N/A,#N/A,FALSE,"A4";#N/A,#N/A,FALSE,"A3";#N/A,#N/A,FALSE,"A2";#N/A,#N/A,FALSE,"A1"}</definedName>
    <definedName name="lkjh" localSheetId="5" hidden="1">{#N/A,#N/A,FALSE,"Indice"}</definedName>
    <definedName name="lkjh" localSheetId="4" hidden="1">{#N/A,#N/A,FALSE,"Indice"}</definedName>
    <definedName name="lkjh" localSheetId="6" hidden="1">{#N/A,#N/A,FALSE,"Indice"}</definedName>
    <definedName name="lkjh" hidden="1">{#N/A,#N/A,FALSE,"Indice"}</definedName>
    <definedName name="lo" localSheetId="5" hidden="1">{#N/A,#N/A,FALSE,"B3";#N/A,#N/A,FALSE,"B2";#N/A,#N/A,FALSE,"B1"}</definedName>
    <definedName name="lo" localSheetId="4" hidden="1">{#N/A,#N/A,FALSE,"B3";#N/A,#N/A,FALSE,"B2";#N/A,#N/A,FALSE,"B1"}</definedName>
    <definedName name="lo" localSheetId="6" hidden="1">{#N/A,#N/A,FALSE,"B3";#N/A,#N/A,FALSE,"B2";#N/A,#N/A,FALSE,"B1"}</definedName>
    <definedName name="lo" hidden="1">{#N/A,#N/A,FALSE,"B3";#N/A,#N/A,FALSE,"B2";#N/A,#N/A,FALSE,"B1"}</definedName>
    <definedName name="ly" localSheetId="5" hidden="1">{#N/A,#N/A,FALSE,"B1";#N/A,#N/A,FALSE,"B2";#N/A,#N/A,FALSE,"B3";#N/A,#N/A,FALSE,"A4";#N/A,#N/A,FALSE,"A3";#N/A,#N/A,FALSE,"A2";#N/A,#N/A,FALSE,"A1";#N/A,#N/A,FALSE,"Indice"}</definedName>
    <definedName name="ly" localSheetId="4" hidden="1">{#N/A,#N/A,FALSE,"B1";#N/A,#N/A,FALSE,"B2";#N/A,#N/A,FALSE,"B3";#N/A,#N/A,FALSE,"A4";#N/A,#N/A,FALSE,"A3";#N/A,#N/A,FALSE,"A2";#N/A,#N/A,FALSE,"A1";#N/A,#N/A,FALSE,"Indice"}</definedName>
    <definedName name="ly" localSheetId="6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Maggio_2002">#REF!</definedName>
    <definedName name="Maggio_2002_1">#REF!</definedName>
    <definedName name="Maggio_2002_1_1">"#REF!"</definedName>
    <definedName name="Maggio_2002_1_2">"#REF!"</definedName>
    <definedName name="Maggio_2002_1_3">#N/A</definedName>
    <definedName name="Maggio_2002_1_4">#REF!</definedName>
    <definedName name="Maggio_2002_2">#REF!</definedName>
    <definedName name="Maggio_2002_2_1">"#REF!"</definedName>
    <definedName name="Maggio_2002_2_2">"#REF!"</definedName>
    <definedName name="Maggio_2002_2_3">#N/A</definedName>
    <definedName name="Maggio_2002_2_4">#REF!</definedName>
    <definedName name="Maggio_2002_3">#REF!</definedName>
    <definedName name="Maggio_2002_4">"#REF!"</definedName>
    <definedName name="Maggio_2002_5">"#REF!"</definedName>
    <definedName name="Maggio_2002_6">#REF!</definedName>
    <definedName name="Maggio_2002_8">#REF!</definedName>
    <definedName name="Marzo_2002">#REF!</definedName>
    <definedName name="Marzo_2002_1">#REF!</definedName>
    <definedName name="Marzo_2002_1_1">"#REF!"</definedName>
    <definedName name="Marzo_2002_1_2">"#REF!"</definedName>
    <definedName name="Marzo_2002_1_3">#N/A</definedName>
    <definedName name="Marzo_2002_1_4">#REF!</definedName>
    <definedName name="Marzo_2002_2">#REF!</definedName>
    <definedName name="Marzo_2002_2_1">"#REF!"</definedName>
    <definedName name="Marzo_2002_2_2">"#REF!"</definedName>
    <definedName name="Marzo_2002_2_3">#N/A</definedName>
    <definedName name="Marzo_2002_2_4">#REF!</definedName>
    <definedName name="Marzo_2002_3">#REF!</definedName>
    <definedName name="Marzo_2002_4">"#REF!"</definedName>
    <definedName name="Marzo_2002_5">"#REF!"</definedName>
    <definedName name="Marzo_2002_6">#REF!</definedName>
    <definedName name="Marzo_2002_8">#REF!</definedName>
    <definedName name="MATT" localSheetId="5" hidden="1">{#N/A,#N/A,TRUE,"Main Issues";#N/A,#N/A,TRUE,"Income statement ($)"}</definedName>
    <definedName name="MATT" localSheetId="4" hidden="1">{#N/A,#N/A,TRUE,"Main Issues";#N/A,#N/A,TRUE,"Income statement ($)"}</definedName>
    <definedName name="MATT" localSheetId="6" hidden="1">{#N/A,#N/A,TRUE,"Main Issues";#N/A,#N/A,TRUE,"Income statement ($)"}</definedName>
    <definedName name="MATT" hidden="1">{#N/A,#N/A,TRUE,"Main Issues";#N/A,#N/A,TRUE,"Income statement ($)"}</definedName>
    <definedName name="mil">#REF!</definedName>
    <definedName name="min" localSheetId="5" hidden="1">{#N/A,#N/A,FALSE,"B1";#N/A,#N/A,FALSE,"B2";#N/A,#N/A,FALSE,"B3";#N/A,#N/A,FALSE,"A4";#N/A,#N/A,FALSE,"A3";#N/A,#N/A,FALSE,"A2";#N/A,#N/A,FALSE,"A1";#N/A,#N/A,FALSE,"Indice"}</definedName>
    <definedName name="min" localSheetId="4" hidden="1">{#N/A,#N/A,FALSE,"B1";#N/A,#N/A,FALSE,"B2";#N/A,#N/A,FALSE,"B3";#N/A,#N/A,FALSE,"A4";#N/A,#N/A,FALSE,"A3";#N/A,#N/A,FALSE,"A2";#N/A,#N/A,FALSE,"A1";#N/A,#N/A,FALSE,"Indice"}</definedName>
    <definedName name="min" localSheetId="6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o" localSheetId="5" hidden="1">{#N/A,#N/A,FALSE,"Indice"}</definedName>
    <definedName name="mio" localSheetId="4" hidden="1">{#N/A,#N/A,FALSE,"Indice"}</definedName>
    <definedName name="mio" localSheetId="6" hidden="1">{#N/A,#N/A,FALSE,"Indice"}</definedName>
    <definedName name="mio" hidden="1">{#N/A,#N/A,FALSE,"Indice"}</definedName>
    <definedName name="mn" localSheetId="5" hidden="1">{#N/A,#N/A,FALSE,"Indice"}</definedName>
    <definedName name="mn" localSheetId="4" hidden="1">{#N/A,#N/A,FALSE,"Indice"}</definedName>
    <definedName name="mn" localSheetId="6" hidden="1">{#N/A,#N/A,FALSE,"Indice"}</definedName>
    <definedName name="mn" hidden="1">{#N/A,#N/A,FALSE,"Indice"}</definedName>
    <definedName name="mobilità">[19]appoggio2!$H$2:$H$3</definedName>
    <definedName name="MODCE">#NAME?</definedName>
    <definedName name="MODCE_1">NA()</definedName>
    <definedName name="moi" localSheetId="5" hidden="1">{#N/A,#N/A,FALSE,"A4";#N/A,#N/A,FALSE,"A3";#N/A,#N/A,FALSE,"A2";#N/A,#N/A,FALSE,"A1"}</definedName>
    <definedName name="moi" localSheetId="4" hidden="1">{#N/A,#N/A,FALSE,"A4";#N/A,#N/A,FALSE,"A3";#N/A,#N/A,FALSE,"A2";#N/A,#N/A,FALSE,"A1"}</definedName>
    <definedName name="moi" localSheetId="6" hidden="1">{#N/A,#N/A,FALSE,"A4";#N/A,#N/A,FALSE,"A3";#N/A,#N/A,FALSE,"A2";#N/A,#N/A,FALSE,"A1"}</definedName>
    <definedName name="moi" hidden="1">{#N/A,#N/A,FALSE,"A4";#N/A,#N/A,FALSE,"A3";#N/A,#N/A,FALSE,"A2";#N/A,#N/A,FALSE,"A1"}</definedName>
    <definedName name="MULTIPLI">#REF!</definedName>
    <definedName name="muy" localSheetId="5" hidden="1">{#N/A,#N/A,FALSE,"B3";#N/A,#N/A,FALSE,"B2";#N/A,#N/A,FALSE,"B1"}</definedName>
    <definedName name="muy" localSheetId="4" hidden="1">{#N/A,#N/A,FALSE,"B3";#N/A,#N/A,FALSE,"B2";#N/A,#N/A,FALSE,"B1"}</definedName>
    <definedName name="muy" localSheetId="6" hidden="1">{#N/A,#N/A,FALSE,"B3";#N/A,#N/A,FALSE,"B2";#N/A,#N/A,FALSE,"B1"}</definedName>
    <definedName name="muy" hidden="1">{#N/A,#N/A,FALSE,"B3";#N/A,#N/A,FALSE,"B2";#N/A,#N/A,FALSE,"B1"}</definedName>
    <definedName name="New_CE___Riepilogo_in_riga_con_periodo">#REF!</definedName>
    <definedName name="New_CE___Riepilogo_in_riga_con_periodo_1">"#REF!"</definedName>
    <definedName name="New_CE___Riepilogo_in_riga_con_periodo_2">"#REF!"</definedName>
    <definedName name="New_CE___Riepilogo_in_riga_con_periodo_3">"#REF!"</definedName>
    <definedName name="New_CE___Riepilogo_in_riga_con_periodo_4">#REF!</definedName>
    <definedName name="New_CE___Riepilogo_in_riga_con_periodo_6">"$#RIF!.$A$3:$D$404"</definedName>
    <definedName name="New_CE___Riepilogo_in_riga_con_periodo_8">#REF!</definedName>
    <definedName name="New_SP___Riepilogo_in_riga_con_periodo">#REF!</definedName>
    <definedName name="nn" localSheetId="5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localSheetId="6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ome_percorso">[23]Master!$C$3</definedName>
    <definedName name="NomeTabella">"Dummy"</definedName>
    <definedName name="nuovo">#REF!</definedName>
    <definedName name="ò">#REF!</definedName>
    <definedName name="obiettivo">[48]base!$A$2:$A$21</definedName>
    <definedName name="ok" localSheetId="5" hidden="1">{#N/A,#N/A,FALSE,"B3";#N/A,#N/A,FALSE,"B2";#N/A,#N/A,FALSE,"B1"}</definedName>
    <definedName name="ok" localSheetId="4" hidden="1">{#N/A,#N/A,FALSE,"B3";#N/A,#N/A,FALSE,"B2";#N/A,#N/A,FALSE,"B1"}</definedName>
    <definedName name="ok" localSheetId="6" hidden="1">{#N/A,#N/A,FALSE,"B3";#N/A,#N/A,FALSE,"B2";#N/A,#N/A,FALSE,"B1"}</definedName>
    <definedName name="ok" hidden="1">{#N/A,#N/A,FALSE,"B3";#N/A,#N/A,FALSE,"B2";#N/A,#N/A,FALSE,"B1"}</definedName>
    <definedName name="OPA">#REF!</definedName>
    <definedName name="OpEx">[46]Newco!$E$30:$AN$30</definedName>
    <definedName name="P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'[49]parametri progr'!$I$20</definedName>
    <definedName name="padAcqBen06">'[49]parametri progr'!$J$20</definedName>
    <definedName name="padAcqBen07">'[49]parametri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'[49]parametri progr'!$I$11</definedName>
    <definedName name="padmedgen06">'[49]parametri progr'!$J$11</definedName>
    <definedName name="padmedgen07">'[49]parametri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AMETRI">'[50]Parametri stipendiali'!$A$6:$T$80</definedName>
    <definedName name="partsardegna">'[51]Quadro macro'!$C$14</definedName>
    <definedName name="partsicilia">'[51]Quadro macro'!$C$13</definedName>
    <definedName name="PASSIVO">#REF!</definedName>
    <definedName name="PAT">'[42]Conto economico'!#REF!</definedName>
    <definedName name="PayFinal">[22]WorkCap!$C$46:$AR$46</definedName>
    <definedName name="PERSONALE">#REF!</definedName>
    <definedName name="PFI">'[42]Conto economico'!#REF!</definedName>
    <definedName name="piln07">#NAME?</definedName>
    <definedName name="pilt05">#NAME?</definedName>
    <definedName name="pilt06">#NAME?</definedName>
    <definedName name="pilt07">#NAME?</definedName>
    <definedName name="pilt08">'[52]Quadro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ppo" localSheetId="5" hidden="1">{#N/A,#N/A,FALSE,"Indice"}</definedName>
    <definedName name="pippo" localSheetId="4" hidden="1">{#N/A,#N/A,FALSE,"Indice"}</definedName>
    <definedName name="pippo" localSheetId="6" hidden="1">{#N/A,#N/A,FALSE,"Indice"}</definedName>
    <definedName name="pippo" hidden="1">{#N/A,#N/A,FALSE,"Indice"}</definedName>
    <definedName name="pippo2">[45]appoggio2!$C$2:$C$124</definedName>
    <definedName name="pippo3">[53]appoggio2!$N$2:$N$124</definedName>
    <definedName name="pop_0">#REF!</definedName>
    <definedName name="pop_0_1">#REF!</definedName>
    <definedName name="pop_0_1_1">"#REF!"</definedName>
    <definedName name="pop_0_1_2">"#REF!"</definedName>
    <definedName name="pop_0_1_3">#N/A</definedName>
    <definedName name="pop_0_1_4">#REF!</definedName>
    <definedName name="pop_0_2">#REF!</definedName>
    <definedName name="pop_0_2_1">"#REF!"</definedName>
    <definedName name="pop_0_2_2">"#REF!"</definedName>
    <definedName name="pop_0_2_3">#N/A</definedName>
    <definedName name="pop_0_2_4">#REF!</definedName>
    <definedName name="pop_0_3">#REF!</definedName>
    <definedName name="pop_0_4">"#REF!"</definedName>
    <definedName name="pop_0_5">"#REF!"</definedName>
    <definedName name="pop_0_6">#REF!</definedName>
    <definedName name="pop_0_8">#REF!</definedName>
    <definedName name="pop_1_4">#REF!</definedName>
    <definedName name="pop_1_4_1">#REF!</definedName>
    <definedName name="pop_1_4_1_1">"#REF!"</definedName>
    <definedName name="pop_1_4_1_2">"#REF!"</definedName>
    <definedName name="pop_1_4_1_3">#N/A</definedName>
    <definedName name="pop_1_4_1_4">#REF!</definedName>
    <definedName name="pop_1_4_2">#REF!</definedName>
    <definedName name="pop_1_4_2_1">"#REF!"</definedName>
    <definedName name="pop_1_4_2_2">"#REF!"</definedName>
    <definedName name="pop_1_4_2_3">#N/A</definedName>
    <definedName name="pop_1_4_2_4">#REF!</definedName>
    <definedName name="pop_1_4_3">#REF!</definedName>
    <definedName name="pop_1_4_4">"#REF!"</definedName>
    <definedName name="pop_1_4_5">"#REF!"</definedName>
    <definedName name="pop_1_4_6">#REF!</definedName>
    <definedName name="pop_1_4_8">#REF!</definedName>
    <definedName name="pop_15_24">#REF!</definedName>
    <definedName name="pop_15_24_1">#REF!</definedName>
    <definedName name="pop_15_24_1_1">"#REF!"</definedName>
    <definedName name="pop_15_24_1_2">"#REF!"</definedName>
    <definedName name="pop_15_24_1_3">#N/A</definedName>
    <definedName name="pop_15_24_1_4">#REF!</definedName>
    <definedName name="pop_15_24_2">#REF!</definedName>
    <definedName name="pop_15_24_2_1">"#REF!"</definedName>
    <definedName name="pop_15_24_2_2">"#REF!"</definedName>
    <definedName name="pop_15_24_2_3">#N/A</definedName>
    <definedName name="pop_15_24_2_4">#REF!</definedName>
    <definedName name="pop_15_24_3">#REF!</definedName>
    <definedName name="pop_15_24_4">"#REF!"</definedName>
    <definedName name="pop_15_24_5">"#REF!"</definedName>
    <definedName name="pop_15_24_6">#REF!</definedName>
    <definedName name="pop_15_24_8">#REF!</definedName>
    <definedName name="pop_15_24_F">#REF!</definedName>
    <definedName name="pop_15_24_F_1">#REF!</definedName>
    <definedName name="pop_15_24_F_1_1">"#REF!"</definedName>
    <definedName name="pop_15_24_F_1_2">"#REF!"</definedName>
    <definedName name="pop_15_24_F_1_3">#N/A</definedName>
    <definedName name="pop_15_24_F_1_4">#REF!</definedName>
    <definedName name="pop_15_24_F_2">#REF!</definedName>
    <definedName name="pop_15_24_F_2_1">"#REF!"</definedName>
    <definedName name="pop_15_24_F_2_2">"#REF!"</definedName>
    <definedName name="pop_15_24_F_2_3">#N/A</definedName>
    <definedName name="pop_15_24_F_2_4">#REF!</definedName>
    <definedName name="pop_15_24_F_3">#REF!</definedName>
    <definedName name="pop_15_24_F_4">"#REF!"</definedName>
    <definedName name="pop_15_24_F_5">"#REF!"</definedName>
    <definedName name="pop_15_24_F_6">#REF!</definedName>
    <definedName name="pop_15_24_F_8">#REF!</definedName>
    <definedName name="pop_15_24_M">#REF!</definedName>
    <definedName name="pop_15_24_M_1">#REF!</definedName>
    <definedName name="pop_15_24_M_1_1">"#REF!"</definedName>
    <definedName name="pop_15_24_M_1_2">"#REF!"</definedName>
    <definedName name="pop_15_24_M_1_3">#N/A</definedName>
    <definedName name="pop_15_24_M_1_4">#REF!</definedName>
    <definedName name="pop_15_24_M_2">#REF!</definedName>
    <definedName name="pop_15_24_M_2_1">"#REF!"</definedName>
    <definedName name="pop_15_24_M_2_2">"#REF!"</definedName>
    <definedName name="pop_15_24_M_2_3">#N/A</definedName>
    <definedName name="pop_15_24_M_2_4">#REF!</definedName>
    <definedName name="pop_15_24_M_3">#REF!</definedName>
    <definedName name="pop_15_24_M_4">"#REF!"</definedName>
    <definedName name="pop_15_24_M_5">"#REF!"</definedName>
    <definedName name="pop_15_24_M_6">#REF!</definedName>
    <definedName name="pop_15_24_M_8">#REF!</definedName>
    <definedName name="pop_25_44">#REF!</definedName>
    <definedName name="pop_25_44_1">#REF!</definedName>
    <definedName name="pop_25_44_1_1">"#REF!"</definedName>
    <definedName name="pop_25_44_1_2">"#REF!"</definedName>
    <definedName name="pop_25_44_1_3">#N/A</definedName>
    <definedName name="pop_25_44_1_4">#REF!</definedName>
    <definedName name="pop_25_44_2">#REF!</definedName>
    <definedName name="pop_25_44_2_1">"#REF!"</definedName>
    <definedName name="pop_25_44_2_2">"#REF!"</definedName>
    <definedName name="pop_25_44_2_3">#N/A</definedName>
    <definedName name="pop_25_44_2_4">#REF!</definedName>
    <definedName name="pop_25_44_3">#REF!</definedName>
    <definedName name="pop_25_44_4">"#REF!"</definedName>
    <definedName name="pop_25_44_5">"#REF!"</definedName>
    <definedName name="pop_25_44_6">#REF!</definedName>
    <definedName name="pop_25_44_8">#REF!</definedName>
    <definedName name="pop_25_44_F">#REF!</definedName>
    <definedName name="pop_25_44_F_1">#REF!</definedName>
    <definedName name="pop_25_44_F_1_1">"#REF!"</definedName>
    <definedName name="pop_25_44_F_1_2">"#REF!"</definedName>
    <definedName name="pop_25_44_F_1_3">#N/A</definedName>
    <definedName name="pop_25_44_F_1_4">#REF!</definedName>
    <definedName name="pop_25_44_F_2">#REF!</definedName>
    <definedName name="pop_25_44_F_2_1">"#REF!"</definedName>
    <definedName name="pop_25_44_F_2_2">"#REF!"</definedName>
    <definedName name="pop_25_44_F_2_3">#N/A</definedName>
    <definedName name="pop_25_44_F_2_4">#REF!</definedName>
    <definedName name="pop_25_44_F_3">#REF!</definedName>
    <definedName name="pop_25_44_F_4">"#REF!"</definedName>
    <definedName name="pop_25_44_F_5">"#REF!"</definedName>
    <definedName name="pop_25_44_F_6">#REF!</definedName>
    <definedName name="pop_25_44_F_8">#REF!</definedName>
    <definedName name="pop_25_44_f1">#REF!</definedName>
    <definedName name="pop_25_44_M">#REF!</definedName>
    <definedName name="pop_25_44_M_1">#REF!</definedName>
    <definedName name="pop_25_44_M_1_1">"#REF!"</definedName>
    <definedName name="pop_25_44_M_1_2">"#REF!"</definedName>
    <definedName name="pop_25_44_M_1_3">#N/A</definedName>
    <definedName name="pop_25_44_M_1_4">#REF!</definedName>
    <definedName name="pop_25_44_M_2">#REF!</definedName>
    <definedName name="pop_25_44_M_2_1">"#REF!"</definedName>
    <definedName name="pop_25_44_M_2_2">"#REF!"</definedName>
    <definedName name="pop_25_44_M_2_3">#N/A</definedName>
    <definedName name="pop_25_44_M_2_4">#REF!</definedName>
    <definedName name="pop_25_44_M_3">#REF!</definedName>
    <definedName name="pop_25_44_M_4">"#REF!"</definedName>
    <definedName name="pop_25_44_M_5">"#REF!"</definedName>
    <definedName name="pop_25_44_M_6">#REF!</definedName>
    <definedName name="pop_25_44_M_8">#REF!</definedName>
    <definedName name="pop_45_64">#REF!</definedName>
    <definedName name="pop_45_64_1">#REF!</definedName>
    <definedName name="pop_45_64_1_1">"#REF!"</definedName>
    <definedName name="pop_45_64_1_2">"#REF!"</definedName>
    <definedName name="pop_45_64_1_3">#N/A</definedName>
    <definedName name="pop_45_64_1_4">#REF!</definedName>
    <definedName name="pop_45_64_2">#REF!</definedName>
    <definedName name="pop_45_64_2_1">"#REF!"</definedName>
    <definedName name="pop_45_64_2_2">"#REF!"</definedName>
    <definedName name="pop_45_64_2_3">#N/A</definedName>
    <definedName name="pop_45_64_2_4">#REF!</definedName>
    <definedName name="pop_45_64_3">#REF!</definedName>
    <definedName name="pop_45_64_4">"#REF!"</definedName>
    <definedName name="pop_45_64_5">"#REF!"</definedName>
    <definedName name="pop_45_64_6">#REF!</definedName>
    <definedName name="pop_45_64_8">#REF!</definedName>
    <definedName name="pop_5_14">#REF!</definedName>
    <definedName name="pop_5_14_1">#REF!</definedName>
    <definedName name="pop_5_14_1_1">"#REF!"</definedName>
    <definedName name="pop_5_14_1_2">"#REF!"</definedName>
    <definedName name="pop_5_14_1_3">#N/A</definedName>
    <definedName name="pop_5_14_1_4">#REF!</definedName>
    <definedName name="pop_5_14_2">#REF!</definedName>
    <definedName name="pop_5_14_2_1">"#REF!"</definedName>
    <definedName name="pop_5_14_2_2">"#REF!"</definedName>
    <definedName name="pop_5_14_2_3">#N/A</definedName>
    <definedName name="pop_5_14_2_4">#REF!</definedName>
    <definedName name="pop_5_14_3">#REF!</definedName>
    <definedName name="pop_5_14_4">"#REF!"</definedName>
    <definedName name="pop_5_14_5">"#REF!"</definedName>
    <definedName name="pop_5_14_6">#REF!</definedName>
    <definedName name="pop_5_14_8">#REF!</definedName>
    <definedName name="pop_65_74">#REF!</definedName>
    <definedName name="pop_65_74_1">#REF!</definedName>
    <definedName name="pop_65_74_1_1">"#REF!"</definedName>
    <definedName name="pop_65_74_1_2">"#REF!"</definedName>
    <definedName name="pop_65_74_1_3">#N/A</definedName>
    <definedName name="pop_65_74_1_4">#REF!</definedName>
    <definedName name="pop_65_74_2">#REF!</definedName>
    <definedName name="pop_65_74_2_1">"#REF!"</definedName>
    <definedName name="pop_65_74_2_2">"#REF!"</definedName>
    <definedName name="pop_65_74_2_3">#N/A</definedName>
    <definedName name="pop_65_74_2_4">#REF!</definedName>
    <definedName name="pop_65_74_3">#REF!</definedName>
    <definedName name="pop_65_74_4">"#REF!"</definedName>
    <definedName name="pop_65_74_5">"#REF!"</definedName>
    <definedName name="pop_65_74_6">#REF!</definedName>
    <definedName name="pop_65_74_8">#REF!</definedName>
    <definedName name="POP_OSP">[54]popolazioni!$J$3:$J$23</definedName>
    <definedName name="pop_over_75">#REF!</definedName>
    <definedName name="pop_over_75_1">#REF!</definedName>
    <definedName name="pop_over_75_1_1">"#REF!"</definedName>
    <definedName name="pop_over_75_1_2">"#REF!"</definedName>
    <definedName name="pop_over_75_1_3">#N/A</definedName>
    <definedName name="pop_over_75_1_4">#REF!</definedName>
    <definedName name="pop_over_75_2">#REF!</definedName>
    <definedName name="pop_over_75_2_1">"#REF!"</definedName>
    <definedName name="pop_over_75_2_2">"#REF!"</definedName>
    <definedName name="pop_over_75_2_3">#N/A</definedName>
    <definedName name="pop_over_75_2_4">#REF!</definedName>
    <definedName name="pop_over_75_3">#REF!</definedName>
    <definedName name="pop_over_75_4">"#REF!"</definedName>
    <definedName name="pop_over_75_5">"#REF!"</definedName>
    <definedName name="pop_over_75_6">#REF!</definedName>
    <definedName name="pop_over_75_8">#REF!</definedName>
    <definedName name="Posti_Letto_2009_UO">#REF!</definedName>
    <definedName name="PPAGINA_RIFERIMENTO">#REF!</definedName>
    <definedName name="PPAGINA_TIPO">#REF!</definedName>
    <definedName name="PRESTAZIONI__SOCIALI______________________R64">#REF!</definedName>
    <definedName name="prestfunzed98">#REF!</definedName>
    <definedName name="Privatizz">#REF!</definedName>
    <definedName name="PROSPETTO_DEI_FLUSSI_DI_CASSA">#REF!</definedName>
    <definedName name="PROSPETTO_DI_ANDAMENTO_DELLE_VENDITE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'[49]parametri progr'!$I$16</definedName>
    <definedName name="pvarPIL06">'[49]parametri progr'!$J$16</definedName>
    <definedName name="pvarPIL07">'[49]parametri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pwoefu" localSheetId="5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u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u" localSheetId="6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localSheetId="5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localSheetId="6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>#REF!</definedName>
    <definedName name="Q23Q">[14]VALORI!$C$21</definedName>
    <definedName name="Q4Q4">[14]VALORI!$C$25</definedName>
    <definedName name="Query">#REF!</definedName>
    <definedName name="Query_1">#REF!</definedName>
    <definedName name="Query_1_1">"#REF!"</definedName>
    <definedName name="Query_1_2">"#REF!"</definedName>
    <definedName name="Query_1_3">#N/A</definedName>
    <definedName name="Query_1_4">#REF!</definedName>
    <definedName name="Query_2">#REF!</definedName>
    <definedName name="Query_2_1">"#REF!"</definedName>
    <definedName name="Query_2_2">"#REF!"</definedName>
    <definedName name="Query_2_3">#N/A</definedName>
    <definedName name="Query_2_4">#REF!</definedName>
    <definedName name="Query_3">#REF!</definedName>
    <definedName name="Query_4">"#REF!"</definedName>
    <definedName name="Query_5">"#REF!"</definedName>
    <definedName name="Query_6">#REF!</definedName>
    <definedName name="Query_8">#REF!</definedName>
    <definedName name="Query_CE">#REF!</definedName>
    <definedName name="QUOTATE">#REF!</definedName>
    <definedName name="QW" localSheetId="5" hidden="1">{#N/A,#N/A,FALSE,"Indice"}</definedName>
    <definedName name="QW" localSheetId="4" hidden="1">{#N/A,#N/A,FALSE,"Indice"}</definedName>
    <definedName name="QW" localSheetId="6" hidden="1">{#N/A,#N/A,FALSE,"Indice"}</definedName>
    <definedName name="QW" hidden="1">{#N/A,#N/A,FALSE,"Indice"}</definedName>
    <definedName name="R_KF_25">[7]VALORI!$C$36</definedName>
    <definedName name="R_NORM">#REF!</definedName>
    <definedName name="RAF">[55]Dati!$A$4:$A$34</definedName>
    <definedName name="Rapp.Cam._metodi_analitici">#REF!</definedName>
    <definedName name="rappirccs98">#REF!</definedName>
    <definedName name="Rapporti_di_cambio">#REF!</definedName>
    <definedName name="rappusl98">#REF!</definedName>
    <definedName name="Rating">#REF!</definedName>
    <definedName name="RecFinal">[22]WorkCap!$C$31:$AR$31</definedName>
    <definedName name="Reddituale">#REF!</definedName>
    <definedName name="REGIONI">[56]System_Tabs!$G$45:$G$70</definedName>
    <definedName name="REGIONI_8">[57]System_Tabs!$G$45:$G$70</definedName>
    <definedName name="regola1">'[58]Quadro macro'!$C$12</definedName>
    <definedName name="Rend_Fin">#REF!</definedName>
    <definedName name="Reparti">#REF!</definedName>
    <definedName name="resa" localSheetId="5" hidden="1">{#N/A,#N/A,FALSE,"B1";#N/A,#N/A,FALSE,"B2";#N/A,#N/A,FALSE,"B3";#N/A,#N/A,FALSE,"A4";#N/A,#N/A,FALSE,"A3";#N/A,#N/A,FALSE,"A2";#N/A,#N/A,FALSE,"A1";#N/A,#N/A,FALSE,"Indice"}</definedName>
    <definedName name="resa" localSheetId="4" hidden="1">{#N/A,#N/A,FALSE,"B1";#N/A,#N/A,FALSE,"B2";#N/A,#N/A,FALSE,"B3";#N/A,#N/A,FALSE,"A4";#N/A,#N/A,FALSE,"A3";#N/A,#N/A,FALSE,"A2";#N/A,#N/A,FALSE,"A1";#N/A,#N/A,FALSE,"Indice"}</definedName>
    <definedName name="resa" localSheetId="6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tt_cont">#REF!</definedName>
    <definedName name="Revenues">[46]Newco!$E$8:$AN$8</definedName>
    <definedName name="RISULTATI">#REF!</definedName>
    <definedName name="S">#REF!</definedName>
    <definedName name="S_01">[59]Menù!#REF!</definedName>
    <definedName name="S_02">[59]Menù!#REF!</definedName>
    <definedName name="S_03">[59]Menù!#REF!</definedName>
    <definedName name="S_04">[59]Menù!#REF!</definedName>
    <definedName name="S_05">[42]Menù!#REF!</definedName>
    <definedName name="S_06">[42]Menù!#REF!</definedName>
    <definedName name="S_07">[42]Menù!#REF!</definedName>
    <definedName name="S_08">[42]Menù!#REF!</definedName>
    <definedName name="S_09">[42]Menù!#REF!</definedName>
    <definedName name="S_10">[42]Menù!#REF!</definedName>
    <definedName name="S_11">[42]Menù!#REF!</definedName>
    <definedName name="S_12">[42]Menù!#REF!</definedName>
    <definedName name="S_13">[42]Menù!#REF!</definedName>
    <definedName name="S_14">[42]Menù!#REF!</definedName>
    <definedName name="sa" localSheetId="5" hidden="1">{#N/A,#N/A,FALSE,"B1";#N/A,#N/A,FALSE,"B2";#N/A,#N/A,FALSE,"B3";#N/A,#N/A,FALSE,"A4";#N/A,#N/A,FALSE,"A3";#N/A,#N/A,FALSE,"A2";#N/A,#N/A,FALSE,"A1";#N/A,#N/A,FALSE,"Indice"}</definedName>
    <definedName name="sa" localSheetId="4" hidden="1">{#N/A,#N/A,FALSE,"B1";#N/A,#N/A,FALSE,"B2";#N/A,#N/A,FALSE,"B3";#N/A,#N/A,FALSE,"A4";#N/A,#N/A,FALSE,"A3";#N/A,#N/A,FALSE,"A2";#N/A,#N/A,FALSE,"A1";#N/A,#N/A,FALSE,"Indice"}</definedName>
    <definedName name="sa" localSheetId="6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d">[14]VALORI!$C$81</definedName>
    <definedName name="sader" localSheetId="5" hidden="1">{#N/A,#N/A,FALSE,"B1";#N/A,#N/A,FALSE,"B2";#N/A,#N/A,FALSE,"B3";#N/A,#N/A,FALSE,"A4";#N/A,#N/A,FALSE,"A3";#N/A,#N/A,FALSE,"A2";#N/A,#N/A,FALSE,"A1";#N/A,#N/A,FALSE,"Indice"}</definedName>
    <definedName name="sader" localSheetId="4" hidden="1">{#N/A,#N/A,FALSE,"B1";#N/A,#N/A,FALSE,"B2";#N/A,#N/A,FALSE,"B3";#N/A,#N/A,FALSE,"A4";#N/A,#N/A,FALSE,"A3";#N/A,#N/A,FALSE,"A2";#N/A,#N/A,FALSE,"A1";#N/A,#N/A,FALSE,"Indice"}</definedName>
    <definedName name="sader" localSheetId="6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e" localSheetId="5" hidden="1">{#N/A,#N/A,FALSE,"Indice"}</definedName>
    <definedName name="sae" localSheetId="4" hidden="1">{#N/A,#N/A,FALSE,"Indice"}</definedName>
    <definedName name="sae" localSheetId="6" hidden="1">{#N/A,#N/A,FALSE,"Indice"}</definedName>
    <definedName name="sae" hidden="1">{#N/A,#N/A,FALSE,"Indice"}</definedName>
    <definedName name="Scadenze">[29]Dati!$B$39:$B$43</definedName>
    <definedName name="SCQ">#REF!</definedName>
    <definedName name="se" localSheetId="5">{#N/A,#N/A,FALSE,"B3";#N/A,#N/A,FALSE,"B2";#N/A,#N/A,FALSE,"B1"}</definedName>
    <definedName name="se" localSheetId="4">{#N/A,#N/A,FALSE,"B3";#N/A,#N/A,FALSE,"B2";#N/A,#N/A,FALSE,"B1"}</definedName>
    <definedName name="se" localSheetId="6">{#N/A,#N/A,FALSE,"B3";#N/A,#N/A,FALSE,"B2";#N/A,#N/A,FALSE,"B1"}</definedName>
    <definedName name="se">{#N/A,#N/A,FALSE,"B3";#N/A,#N/A,FALSE,"B2";#N/A,#N/A,FALSE,"B1"}</definedName>
    <definedName name="SP_Att_CEE">#REF!</definedName>
    <definedName name="SP_Pass_CEE">#REF!</definedName>
    <definedName name="SP_storici">#REF!</definedName>
    <definedName name="sq" localSheetId="5" hidden="1">{#N/A,#N/A,FALSE,"Indice"}</definedName>
    <definedName name="sq" localSheetId="4" hidden="1">{#N/A,#N/A,FALSE,"Indice"}</definedName>
    <definedName name="sq" localSheetId="6" hidden="1">{#N/A,#N/A,FALSE,"Indice"}</definedName>
    <definedName name="sq" hidden="1">{#N/A,#N/A,FALSE,"Indice"}</definedName>
    <definedName name="SS" localSheetId="5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 localSheetId="6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" localSheetId="5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" localSheetId="6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localSheetId="5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localSheetId="6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ss">#REF!</definedName>
    <definedName name="stampa">[17]!stampa</definedName>
    <definedName name="stampa_c">[17]!stampa_c</definedName>
    <definedName name="Stampa_Carrara">[17]!Stampa_Carrara</definedName>
    <definedName name="stampa_r">[17]!stampa_r</definedName>
    <definedName name="STATO_PATRIMONIALE">#REF!</definedName>
    <definedName name="stima96">#REF!</definedName>
    <definedName name="Struttura_Lea">#REF!</definedName>
    <definedName name="Struttura_Lea_1">#REF!</definedName>
    <definedName name="Struttura_Lea_1_1">"#REF!"</definedName>
    <definedName name="Struttura_Lea_1_2">"#REF!"</definedName>
    <definedName name="Struttura_Lea_1_3">#N/A</definedName>
    <definedName name="Struttura_Lea_1_4">#REF!</definedName>
    <definedName name="Struttura_Lea_2">#REF!</definedName>
    <definedName name="Struttura_Lea_2_1">"#REF!"</definedName>
    <definedName name="Struttura_Lea_2_2">"#REF!"</definedName>
    <definedName name="Struttura_Lea_2_3">#N/A</definedName>
    <definedName name="Struttura_Lea_2_4">#REF!</definedName>
    <definedName name="Struttura_Lea_3">#REF!</definedName>
    <definedName name="Struttura_Lea_4">"#REF!"</definedName>
    <definedName name="Struttura_Lea_5">"#REF!"</definedName>
    <definedName name="Struttura_Lea_6">#REF!</definedName>
    <definedName name="Struttura_Lea_8">#REF!</definedName>
    <definedName name="STRUTTURE">[30]Tabelle!$I$21:$I$44</definedName>
    <definedName name="STRUTTURE_8">#REF!</definedName>
    <definedName name="sw" localSheetId="5" hidden="1">{#N/A,#N/A,FALSE,"B1";#N/A,#N/A,FALSE,"B2";#N/A,#N/A,FALSE,"B3";#N/A,#N/A,FALSE,"A4";#N/A,#N/A,FALSE,"A3";#N/A,#N/A,FALSE,"A2";#N/A,#N/A,FALSE,"A1";#N/A,#N/A,FALSE,"Indice"}</definedName>
    <definedName name="sw" localSheetId="4" hidden="1">{#N/A,#N/A,FALSE,"B1";#N/A,#N/A,FALSE,"B2";#N/A,#N/A,FALSE,"B3";#N/A,#N/A,FALSE,"A4";#N/A,#N/A,FALSE,"A3";#N/A,#N/A,FALSE,"A2";#N/A,#N/A,FALSE,"A1";#N/A,#N/A,FALSE,"Indice"}</definedName>
    <definedName name="sw" localSheetId="6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T">#REF!</definedName>
    <definedName name="Tab">#REF!</definedName>
    <definedName name="Tab_Comuni">#REF!</definedName>
    <definedName name="Tab_Comuni_1">#REF!</definedName>
    <definedName name="Tab_Comuni_1_1">"#REF!"</definedName>
    <definedName name="Tab_Comuni_1_2">"#REF!"</definedName>
    <definedName name="Tab_Comuni_1_3">#N/A</definedName>
    <definedName name="Tab_Comuni_1_4">#REF!</definedName>
    <definedName name="Tab_Comuni_2">#REF!</definedName>
    <definedName name="Tab_Comuni_2_1">"#REF!"</definedName>
    <definedName name="Tab_Comuni_2_2">"#REF!"</definedName>
    <definedName name="Tab_Comuni_2_3">#N/A</definedName>
    <definedName name="Tab_Comuni_2_4">#REF!</definedName>
    <definedName name="Tab_Comuni_3">#REF!</definedName>
    <definedName name="Tab_Comuni_4">"#REF!"</definedName>
    <definedName name="Tab_Comuni_5">"#REF!"</definedName>
    <definedName name="Tab_Comuni_6">#REF!</definedName>
    <definedName name="Tab_Comuni_8">#REF!</definedName>
    <definedName name="Tabella">#REF!</definedName>
    <definedName name="tadAcqBen00">'[18]Quadro tendenziale 28-6-2005'!#REF!</definedName>
    <definedName name="tadAcqBen01">'[18]Quadro tendenziale 28-6-2005'!#REF!</definedName>
    <definedName name="tadAcqBen02">'[18]Quadro tendenziale 28-6-2005'!#REF!</definedName>
    <definedName name="tadAcqBen03">'[18]Quadro tendenziale 28-6-2005'!#REF!</definedName>
    <definedName name="tadAcqBen04">'[18]Quadro tendenziale 28-6-2005'!#REF!</definedName>
    <definedName name="tadAcqBen05">'[18]Quadro tendenziale 28-6-2005'!#REF!</definedName>
    <definedName name="tadAcqBen06">'[18]Quadro tendenziale 28-6-2005'!#REF!</definedName>
    <definedName name="tadAcqBen07">'[18]Quadro tendenziale 28-6-2005'!#REF!</definedName>
    <definedName name="tadAcqBen08">'[18]Quadro tendenziale 28-6-2005'!#REF!</definedName>
    <definedName name="tadAltrEnti00">'[18]Quadro tendenziale 28-6-2005'!#REF!</definedName>
    <definedName name="tadAltrEnti01">'[18]Quadro tendenziale 28-6-2005'!#REF!</definedName>
    <definedName name="tadAltrEnti02">'[18]Quadro tendenziale 28-6-2005'!#REF!</definedName>
    <definedName name="tadAltrEnti03">'[18]Quadro tendenziale 28-6-2005'!#REF!</definedName>
    <definedName name="tadAltrEnti04">'[18]Quadro tendenziale 28-6-2005'!#REF!</definedName>
    <definedName name="tadAltrEnti05">'[18]Quadro tendenziale 28-6-2005'!#REF!</definedName>
    <definedName name="tadAltrEnti06">'[18]Quadro tendenziale 28-6-2005'!#REF!</definedName>
    <definedName name="tadAltrEnti07">'[18]Quadro tendenziale 28-6-2005'!#REF!</definedName>
    <definedName name="tadAltrEnti08">'[18]Quadro tendenziale 28-6-2005'!#REF!</definedName>
    <definedName name="tadAltrServ00">'[18]Quadro tendenziale 28-6-2005'!#REF!</definedName>
    <definedName name="tadAltrServ01">'[18]Quadro tendenziale 28-6-2005'!#REF!</definedName>
    <definedName name="tadAltrServ02">'[18]Quadro tendenziale 28-6-2005'!#REF!</definedName>
    <definedName name="tadAltrServ03">'[18]Quadro tendenziale 28-6-2005'!#REF!</definedName>
    <definedName name="tadAltrServ04">'[18]Quadro tendenziale 28-6-2005'!#REF!</definedName>
    <definedName name="tadAltrServ05">'[18]Quadro tendenziale 28-6-2005'!#REF!</definedName>
    <definedName name="tadAltrServ06">'[18]Quadro tendenziale 28-6-2005'!#REF!</definedName>
    <definedName name="tadAltrServ07">'[18]Quadro tendenziale 28-6-2005'!#REF!</definedName>
    <definedName name="tadAltrServ08">'[18]Quadro tendenziale 28-6-2005'!#REF!</definedName>
    <definedName name="tadAmmGen00">'[18]Quadro tendenziale 28-6-2005'!#REF!</definedName>
    <definedName name="tadAmmGen01">'[18]Quadro tendenziale 28-6-2005'!#REF!</definedName>
    <definedName name="tadAmmGen02">'[18]Quadro tendenziale 28-6-2005'!#REF!</definedName>
    <definedName name="tadAmmGen03">'[18]Quadro tendenziale 28-6-2005'!#REF!</definedName>
    <definedName name="tadAmmGen04">'[18]Quadro tendenziale 28-6-2005'!#REF!</definedName>
    <definedName name="tadAmmGen05">'[18]Quadro tendenziale 28-6-2005'!#REF!</definedName>
    <definedName name="tadAmmGen06">'[18]Quadro tendenziale 28-6-2005'!#REF!</definedName>
    <definedName name="tadAmmGen07">'[18]Quadro tendenziale 28-6-2005'!#REF!</definedName>
    <definedName name="tadAmmGen08">'[18]Quadro tendenziale 28-6-2005'!#REF!</definedName>
    <definedName name="tadExtrFsn00">'[18]Quadro tendenziale 28-6-2005'!#REF!</definedName>
    <definedName name="tadExtrFsn01">'[18]Quadro tendenziale 28-6-2005'!#REF!</definedName>
    <definedName name="tadExtrFsn02">'[18]Quadro tendenziale 28-6-2005'!#REF!</definedName>
    <definedName name="tadExtrFsn03">'[18]Quadro tendenziale 28-6-2005'!#REF!</definedName>
    <definedName name="tadExtrFsn04">'[18]Quadro tendenziale 28-6-2005'!#REF!</definedName>
    <definedName name="tadExtrFsn05">'[18]Quadro tendenziale 28-6-2005'!#REF!</definedName>
    <definedName name="tadExtrFsn06">'[18]Quadro tendenziale 28-6-2005'!#REF!</definedName>
    <definedName name="tadExtrFsn07">'[18]Quadro tendenziale 28-6-2005'!#REF!</definedName>
    <definedName name="tadExtrFsn08">'[18]Quadro tendenziale 28-6-2005'!#REF!</definedName>
    <definedName name="tadImpTax00">'[18]Quadro tendenziale 28-6-2005'!#REF!</definedName>
    <definedName name="tadImpTax01">'[18]Quadro tendenziale 28-6-2005'!#REF!</definedName>
    <definedName name="tadImpTax02">'[18]Quadro tendenziale 28-6-2005'!#REF!</definedName>
    <definedName name="tadImpTax03">'[18]Quadro tendenziale 28-6-2005'!#REF!</definedName>
    <definedName name="tadImpTax04">'[18]Quadro tendenziale 28-6-2005'!#REF!</definedName>
    <definedName name="tadImpTax05">'[18]Quadro tendenziale 28-6-2005'!#REF!</definedName>
    <definedName name="tadImpTax06">'[18]Quadro tendenziale 28-6-2005'!#REF!</definedName>
    <definedName name="tadImpTax07">'[18]Quadro tendenziale 28-6-2005'!#REF!</definedName>
    <definedName name="tadImpTax08">'[18]Quadro tendenziale 28-6-2005'!#REF!</definedName>
    <definedName name="tadIrcss00">'[18]Quadro tendenziale 28-6-2005'!#REF!</definedName>
    <definedName name="tadIrcss01">'[18]Quadro tendenziale 28-6-2005'!#REF!</definedName>
    <definedName name="tadIrcss02">'[18]Quadro tendenziale 28-6-2005'!#REF!</definedName>
    <definedName name="tadIrcss03">'[18]Quadro tendenziale 28-6-2005'!#REF!</definedName>
    <definedName name="tadIrcss04">'[18]Quadro tendenziale 28-6-2005'!#REF!</definedName>
    <definedName name="tadIrcss05">'[18]Quadro tendenziale 28-6-2005'!#REF!</definedName>
    <definedName name="tadIrcss06">'[18]Quadro tendenziale 28-6-2005'!#REF!</definedName>
    <definedName name="tadIrcss07">'[18]Quadro tendenziale 28-6-2005'!#REF!</definedName>
    <definedName name="tadIrcss08">'[18]Quadro tendenziale 28-6-2005'!#REF!</definedName>
    <definedName name="tadManutenz00">'[18]Quadro tendenziale 28-6-2005'!#REF!</definedName>
    <definedName name="tadManutenz01">'[18]Quadro tendenziale 28-6-2005'!#REF!</definedName>
    <definedName name="tadManutenz02">'[18]Quadro tendenziale 28-6-2005'!#REF!</definedName>
    <definedName name="tadManutenz03">'[18]Quadro tendenziale 28-6-2005'!#REF!</definedName>
    <definedName name="tadManutenz04">'[18]Quadro tendenziale 28-6-2005'!#REF!</definedName>
    <definedName name="tadManutenz05">'[18]Quadro tendenziale 28-6-2005'!#REF!</definedName>
    <definedName name="tadManutenz06">'[18]Quadro tendenziale 28-6-2005'!#REF!</definedName>
    <definedName name="tadManutenz07">'[18]Quadro tendenziale 28-6-2005'!#REF!</definedName>
    <definedName name="tadManutenz08">'[18]Quadro tendenziale 28-6-2005'!#REF!</definedName>
    <definedName name="tadmedgen00">'[18]Quadro tendenziale 28-6-2005'!#REF!</definedName>
    <definedName name="tadmedgen01">'[18]Quadro tendenziale 28-6-2005'!#REF!</definedName>
    <definedName name="tadmedgen02">'[18]Quadro tendenziale 28-6-2005'!#REF!</definedName>
    <definedName name="tadmedgen03">'[18]Quadro tendenziale 28-6-2005'!#REF!</definedName>
    <definedName name="tadmedgen04">'[18]Quadro tendenziale 28-6-2005'!#REF!</definedName>
    <definedName name="tadmedgen05">'[18]Quadro tendenziale 28-6-2005'!#REF!</definedName>
    <definedName name="tadmedgen06">'[18]Quadro tendenziale 28-6-2005'!#REF!</definedName>
    <definedName name="tadmedgen07">'[18]Quadro tendenziale 28-6-2005'!#REF!</definedName>
    <definedName name="tadmedgen08">'[18]Quadro tendenziale 28-6-2005'!#REF!</definedName>
    <definedName name="tadOnFin00">'[18]Quadro tendenziale 28-6-2005'!#REF!</definedName>
    <definedName name="tadOnFin01">'[18]Quadro tendenziale 28-6-2005'!#REF!</definedName>
    <definedName name="tadOnFin02">'[18]Quadro tendenziale 28-6-2005'!#REF!</definedName>
    <definedName name="tadOnFin03">'[18]Quadro tendenziale 28-6-2005'!#REF!</definedName>
    <definedName name="tadOnFin04">'[18]Quadro tendenziale 28-6-2005'!#REF!</definedName>
    <definedName name="tadOnFin05">'[18]Quadro tendenziale 28-6-2005'!#REF!</definedName>
    <definedName name="tadOnFin06">'[18]Quadro tendenziale 28-6-2005'!#REF!</definedName>
    <definedName name="tadOnFin07">'[18]Quadro tendenziale 28-6-2005'!#REF!</definedName>
    <definedName name="tadOnFin08">'[18]Quadro tendenziale 28-6-2005'!#REF!</definedName>
    <definedName name="tadOspPriv00">'[18]Quadro tendenziale 28-6-2005'!#REF!</definedName>
    <definedName name="tadOspPriv01">'[18]Quadro tendenziale 28-6-2005'!#REF!</definedName>
    <definedName name="tadOspPriv02">'[18]Quadro tendenziale 28-6-2005'!#REF!</definedName>
    <definedName name="tadOspPriv03">'[18]Quadro tendenziale 28-6-2005'!#REF!</definedName>
    <definedName name="tadOspPriv04">'[18]Quadro tendenziale 28-6-2005'!#REF!</definedName>
    <definedName name="tadOspPriv05">'[18]Quadro tendenziale 28-6-2005'!#REF!</definedName>
    <definedName name="tadOspPriv06">'[18]Quadro tendenziale 28-6-2005'!#REF!</definedName>
    <definedName name="tadOspPriv07">'[18]Quadro tendenziale 28-6-2005'!#REF!</definedName>
    <definedName name="tadOspPriv08">'[18]Quadro tendenziale 28-6-2005'!#REF!</definedName>
    <definedName name="tadOspPubb00">'[18]Quadro tendenziale 28-6-2005'!#REF!</definedName>
    <definedName name="tadOspPubb01">'[18]Quadro tendenziale 28-6-2005'!#REF!</definedName>
    <definedName name="tadOspPubb02">'[18]Quadro tendenziale 28-6-2005'!#REF!</definedName>
    <definedName name="tadOspPubb03">'[18]Quadro tendenziale 28-6-2005'!#REF!</definedName>
    <definedName name="tadOspPubb04">'[18]Quadro tendenziale 28-6-2005'!#REF!</definedName>
    <definedName name="tadOspPubb05">'[18]Quadro tendenziale 28-6-2005'!#REF!</definedName>
    <definedName name="tadOspPubb06">'[18]Quadro tendenziale 28-6-2005'!#REF!</definedName>
    <definedName name="tadOspPubb07">'[18]Quadro tendenziale 28-6-2005'!#REF!</definedName>
    <definedName name="tadOspPubb08">'[18]Quadro tendenziale 28-6-2005'!#REF!</definedName>
    <definedName name="tadServApp00">'[18]Quadro tendenziale 28-6-2005'!#REF!</definedName>
    <definedName name="tadServApp01">'[18]Quadro tendenziale 28-6-2005'!#REF!</definedName>
    <definedName name="tadServApp02">'[18]Quadro tendenziale 28-6-2005'!#REF!</definedName>
    <definedName name="tadServApp03">'[18]Quadro tendenziale 28-6-2005'!#REF!</definedName>
    <definedName name="tadServApp04">'[18]Quadro tendenziale 28-6-2005'!#REF!</definedName>
    <definedName name="tadServApp05">'[18]Quadro tendenziale 28-6-2005'!#REF!</definedName>
    <definedName name="tadServApp06">'[18]Quadro tendenziale 28-6-2005'!#REF!</definedName>
    <definedName name="tadServApp07">'[18]Quadro tendenziale 28-6-2005'!#REF!</definedName>
    <definedName name="tadServApp08">'[18]Quadro tendenziale 28-6-2005'!#REF!</definedName>
    <definedName name="tadSpecPriv00">'[18]Quadro tendenziale 28-6-2005'!#REF!</definedName>
    <definedName name="tadSpecPriv01">'[18]Quadro tendenziale 28-6-2005'!#REF!</definedName>
    <definedName name="tadSpecPriv02">'[18]Quadro tendenziale 28-6-2005'!#REF!</definedName>
    <definedName name="tadSpecPriv03">'[18]Quadro tendenziale 28-6-2005'!#REF!</definedName>
    <definedName name="tadSpecPriv04">'[18]Quadro tendenziale 28-6-2005'!#REF!</definedName>
    <definedName name="tadSpecPriv05">'[18]Quadro tendenziale 28-6-2005'!#REF!</definedName>
    <definedName name="tadSpecPriv06">'[18]Quadro tendenziale 28-6-2005'!#REF!</definedName>
    <definedName name="tadSpecPriv07">'[18]Quadro tendenziale 28-6-2005'!#REF!</definedName>
    <definedName name="tadSpecPriv08">'[18]Quadro tendenziale 28-6-2005'!#REF!</definedName>
    <definedName name="tadSpecPubb00">'[18]Quadro tendenziale 28-6-2005'!#REF!</definedName>
    <definedName name="tadSpecPubb01">'[18]Quadro tendenziale 28-6-2005'!#REF!</definedName>
    <definedName name="tadSpecPubb02">'[18]Quadro tendenziale 28-6-2005'!#REF!</definedName>
    <definedName name="tadSpecPubb03">'[18]Quadro tendenziale 28-6-2005'!#REF!</definedName>
    <definedName name="tadSpecPubb04">'[18]Quadro tendenziale 28-6-2005'!#REF!</definedName>
    <definedName name="tadSpecPubb05">'[18]Quadro tendenziale 28-6-2005'!#REF!</definedName>
    <definedName name="tadSpecPubb06">'[18]Quadro tendenziale 28-6-2005'!#REF!</definedName>
    <definedName name="tadSpecPubb07">'[18]Quadro tendenziale 28-6-2005'!#REF!</definedName>
    <definedName name="tadSpecPubb08">'[18]Quadro tendenziale 28-6-2005'!#REF!</definedName>
    <definedName name="td" localSheetId="5" hidden="1">{#N/A,#N/A,FALSE,"Indice"}</definedName>
    <definedName name="td" localSheetId="4" hidden="1">{#N/A,#N/A,FALSE,"Indice"}</definedName>
    <definedName name="td" localSheetId="6" hidden="1">{#N/A,#N/A,FALSE,"Indice"}</definedName>
    <definedName name="td" hidden="1">{#N/A,#N/A,FALSE,"Indice"}</definedName>
    <definedName name="terr2005">#REF!</definedName>
    <definedName name="terr2005_1">#REF!</definedName>
    <definedName name="terr2005_1_1">"#REF!"</definedName>
    <definedName name="terr2005_1_2">"#REF!"</definedName>
    <definedName name="terr2005_1_3">#N/A</definedName>
    <definedName name="terr2005_1_4">#REF!</definedName>
    <definedName name="terr2005_2">#REF!</definedName>
    <definedName name="terr2005_2_1">"#REF!"</definedName>
    <definedName name="terr2005_2_2">"#REF!"</definedName>
    <definedName name="terr2005_2_3">#N/A</definedName>
    <definedName name="terr2005_2_4">#REF!</definedName>
    <definedName name="terr2005_3">#REF!</definedName>
    <definedName name="terr2005_4">"#REF!"</definedName>
    <definedName name="terr2005_5">"#REF!"</definedName>
    <definedName name="terr2005_6">#REF!</definedName>
    <definedName name="terr2005_8">#REF!</definedName>
    <definedName name="tinflprev00">'[60]Quadro programmatico 19-9-2005'!$D$8</definedName>
    <definedName name="tinflprev01">'[60]Quadro programmatico 19-9-2005'!$E$8</definedName>
    <definedName name="tinflprev02">'[60]Quadro programmatico 19-9-2005'!$F$8</definedName>
    <definedName name="tinflprev03">'[60]Quadro programmatico 19-9-2005'!$G$8</definedName>
    <definedName name="tinflprev04">'[60]Quadro programmatico 19-9-2005'!$H$8</definedName>
    <definedName name="tinflprev05">'[60]Quadro programmatico 19-9-2005'!$I$8</definedName>
    <definedName name="tinflprev06">'[60]Quadro programmatico 19-9-2005'!$J$8</definedName>
    <definedName name="tinflprev07">'[60]Quadro programmatico 19-9-2005'!$K$8</definedName>
    <definedName name="tinflprev08">'[60]Quadro programmatico 19-9-2005'!$L$8</definedName>
    <definedName name="tinflprog00">'[60]Quadro programmatico 19-9-2005'!$D$6</definedName>
    <definedName name="tinflprog01">'[60]Quadro programmatico 19-9-2005'!$E$6</definedName>
    <definedName name="tinflprog02">'[60]Quadro programmatico 19-9-2005'!$F$6</definedName>
    <definedName name="tinflprog03">'[60]Quadro programmatico 19-9-2005'!$G$6</definedName>
    <definedName name="tinflprog04">'[60]Quadro programmatico 19-9-2005'!$H$6</definedName>
    <definedName name="tinflprog05">'[60]Quadro programmatico 19-9-2005'!$I$6</definedName>
    <definedName name="tinflprog06">'[60]Quadro programmatico 19-9-2005'!$J$6</definedName>
    <definedName name="tinflprog07">'[60]Quadro programmatico 19-9-2005'!$K$6</definedName>
    <definedName name="tinflprog08">'[60]Quadro programmatico 19-9-2005'!$L$6</definedName>
    <definedName name="tinflprog09">'[60]Quadro programmatico 19-9-2005'!$M$6</definedName>
    <definedName name="tipo2">#REF!</definedName>
    <definedName name="tipo2_1">#REF!</definedName>
    <definedName name="tipo2_1_1">"#REF!"</definedName>
    <definedName name="tipo2_1_2">"#REF!"</definedName>
    <definedName name="tipo2_1_3">#N/A</definedName>
    <definedName name="tipo2_1_4">#REF!</definedName>
    <definedName name="tipo2_2">#REF!</definedName>
    <definedName name="tipo2_2_1">"#REF!"</definedName>
    <definedName name="tipo2_2_2">"#REF!"</definedName>
    <definedName name="tipo2_2_3">#N/A</definedName>
    <definedName name="tipo2_2_4">#REF!</definedName>
    <definedName name="tipo2_3">#REF!</definedName>
    <definedName name="tipo2_4">"#REF!"</definedName>
    <definedName name="tipo2_5">"#REF!"</definedName>
    <definedName name="tipo2_6">#REF!</definedName>
    <definedName name="tipo2_8">#REF!</definedName>
    <definedName name="_xlnm.Print_Titles" localSheetId="1">'Allegato 3.a'!$1:$8</definedName>
    <definedName name="_xlnm.Print_Titles" localSheetId="5">Analisi [4]CE!$3:$5</definedName>
    <definedName name="_xlnm.Print_Titles" localSheetId="4">Analisi [4]CE!$3:$5</definedName>
    <definedName name="_xlnm.Print_Titles" localSheetId="6">Analisi [4]CE!$3:$5</definedName>
    <definedName name="_xlnm.Print_Titles" localSheetId="0">'Modello LA'!$1:$8</definedName>
    <definedName name="_xlnm.Print_Titles">Analisi [4]CE!$3:$5</definedName>
    <definedName name="tQUALIFICHE">#REF!</definedName>
    <definedName name="Transazioni">'[61]Società Quotate'!$B$1:$AC$338</definedName>
    <definedName name="TRD">#REF!</definedName>
    <definedName name="tre" localSheetId="5" hidden="1">{#N/A,#N/A,FALSE,"Indice"}</definedName>
    <definedName name="tre" localSheetId="4" hidden="1">{#N/A,#N/A,FALSE,"Indice"}</definedName>
    <definedName name="tre" localSheetId="6" hidden="1">{#N/A,#N/A,FALSE,"Indice"}</definedName>
    <definedName name="tre" hidden="1">{#N/A,#N/A,FALSE,"Indice"}</definedName>
    <definedName name="Trimestre">[25]Dati!$B$41:$D$46</definedName>
    <definedName name="trtyr">#REF!</definedName>
    <definedName name="tvarPIL00">'[60]Quadro programmatico 19-9-2005'!$D$13</definedName>
    <definedName name="tvarPIL01">'[60]Quadro programmatico 19-9-2005'!$E$13</definedName>
    <definedName name="tvarPIL02">'[60]Quadro programmatico 19-9-2005'!$F$13</definedName>
    <definedName name="tvarPIL03">'[60]Quadro programmatico 19-9-2005'!$G$13</definedName>
    <definedName name="tvarPIL04">'[60]Quadro programmatico 19-9-2005'!$H$13</definedName>
    <definedName name="tvarPIL05">'[62]Quadro Programmatico 27-7'!$I$16</definedName>
    <definedName name="tvarPIL06">'[60]Quadro programmatico 19-9-2005'!$J$13</definedName>
    <definedName name="tvarPIL07">'[60]Quadro programmatico 19-9-2005'!$K$13</definedName>
    <definedName name="tvarPIL08">'[60]Quadro programmatico 19-9-2005'!$L$13</definedName>
    <definedName name="tvarPILrgs04">'[18]Quadro tendenziale 28-6-2005'!#REF!</definedName>
    <definedName name="tvarPILrgs05">'[18]Quadro tendenziale 28-6-2005'!#REF!</definedName>
    <definedName name="tvarPILrgs06">'[18]Quadro tendenziale 28-6-2005'!#REF!</definedName>
    <definedName name="tvarPILrgs07">'[18]Quadro tendenziale 28-6-2005'!#REF!</definedName>
    <definedName name="tvarPILrgs08">'[18]Quadro tendenziale 28-6-2005'!#REF!</definedName>
    <definedName name="ù">#REF!</definedName>
    <definedName name="V">#REF!</definedName>
    <definedName name="VAL">#REF!</definedName>
    <definedName name="valore_acuti">#REF!</definedName>
    <definedName name="valore_Acutimag_2008">#REF!</definedName>
    <definedName name="VARIABILI_DI_INPUT">#REF!</definedName>
    <definedName name="VatCredit">'[22]Cash flow inv'!$D$71:$L$71</definedName>
    <definedName name="vcvc">[33]Dati!$B$41:$B$46</definedName>
    <definedName name="ver" localSheetId="5" hidden="1">{#N/A,#N/A,FALSE,"B3";#N/A,#N/A,FALSE,"B2";#N/A,#N/A,FALSE,"B1"}</definedName>
    <definedName name="ver" localSheetId="4" hidden="1">{#N/A,#N/A,FALSE,"B3";#N/A,#N/A,FALSE,"B2";#N/A,#N/A,FALSE,"B1"}</definedName>
    <definedName name="ver" localSheetId="6" hidden="1">{#N/A,#N/A,FALSE,"B3";#N/A,#N/A,FALSE,"B2";#N/A,#N/A,FALSE,"B1"}</definedName>
    <definedName name="ver" hidden="1">{#N/A,#N/A,FALSE,"B3";#N/A,#N/A,FALSE,"B2";#N/A,#N/A,FALSE,"B1"}</definedName>
    <definedName name="verd" localSheetId="5" hidden="1">{#N/A,#N/A,FALSE,"B1";#N/A,#N/A,FALSE,"B2";#N/A,#N/A,FALSE,"B3";#N/A,#N/A,FALSE,"A4";#N/A,#N/A,FALSE,"A3";#N/A,#N/A,FALSE,"A2";#N/A,#N/A,FALSE,"A1";#N/A,#N/A,FALSE,"Indice"}</definedName>
    <definedName name="verd" localSheetId="4" hidden="1">{#N/A,#N/A,FALSE,"B1";#N/A,#N/A,FALSE,"B2";#N/A,#N/A,FALSE,"B3";#N/A,#N/A,FALSE,"A4";#N/A,#N/A,FALSE,"A3";#N/A,#N/A,FALSE,"A2";#N/A,#N/A,FALSE,"A1";#N/A,#N/A,FALSE,"Indice"}</definedName>
    <definedName name="verd" localSheetId="6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fi" localSheetId="5" hidden="1">{#N/A,#N/A,FALSE,"A4";#N/A,#N/A,FALSE,"A3";#N/A,#N/A,FALSE,"A2";#N/A,#N/A,FALSE,"A1"}</definedName>
    <definedName name="verfi" localSheetId="4" hidden="1">{#N/A,#N/A,FALSE,"A4";#N/A,#N/A,FALSE,"A3";#N/A,#N/A,FALSE,"A2";#N/A,#N/A,FALSE,"A1"}</definedName>
    <definedName name="verfi" localSheetId="6" hidden="1">{#N/A,#N/A,FALSE,"A4";#N/A,#N/A,FALSE,"A3";#N/A,#N/A,FALSE,"A2";#N/A,#N/A,FALSE,"A1"}</definedName>
    <definedName name="verfi" hidden="1">{#N/A,#N/A,FALSE,"A4";#N/A,#N/A,FALSE,"A3";#N/A,#N/A,FALSE,"A2";#N/A,#N/A,FALSE,"A1"}</definedName>
    <definedName name="vf" localSheetId="5" hidden="1">{#N/A,#N/A,FALSE,"A4";#N/A,#N/A,FALSE,"A3";#N/A,#N/A,FALSE,"A2";#N/A,#N/A,FALSE,"A1"}</definedName>
    <definedName name="vf" localSheetId="4" hidden="1">{#N/A,#N/A,FALSE,"A4";#N/A,#N/A,FALSE,"A3";#N/A,#N/A,FALSE,"A2";#N/A,#N/A,FALSE,"A1"}</definedName>
    <definedName name="vf" localSheetId="6" hidden="1">{#N/A,#N/A,FALSE,"A4";#N/A,#N/A,FALSE,"A3";#N/A,#N/A,FALSE,"A2";#N/A,#N/A,FALSE,"A1"}</definedName>
    <definedName name="vf" hidden="1">{#N/A,#N/A,FALSE,"A4";#N/A,#N/A,FALSE,"A3";#N/A,#N/A,FALSE,"A2";#N/A,#N/A,FALSE,"A1"}</definedName>
    <definedName name="vio" localSheetId="5" hidden="1">{#N/A,#N/A,FALSE,"A4";#N/A,#N/A,FALSE,"A3";#N/A,#N/A,FALSE,"A2";#N/A,#N/A,FALSE,"A1"}</definedName>
    <definedName name="vio" localSheetId="4" hidden="1">{#N/A,#N/A,FALSE,"A4";#N/A,#N/A,FALSE,"A3";#N/A,#N/A,FALSE,"A2";#N/A,#N/A,FALSE,"A1"}</definedName>
    <definedName name="vio" localSheetId="6" hidden="1">{#N/A,#N/A,FALSE,"A4";#N/A,#N/A,FALSE,"A3";#N/A,#N/A,FALSE,"A2";#N/A,#N/A,FALSE,"A1"}</definedName>
    <definedName name="vio" hidden="1">{#N/A,#N/A,FALSE,"A4";#N/A,#N/A,FALSE,"A3";#N/A,#N/A,FALSE,"A2";#N/A,#N/A,FALSE,"A1"}</definedName>
    <definedName name="vrert">[33]Dati!$B$50:$B$451</definedName>
    <definedName name="w">#REF!</definedName>
    <definedName name="WAC">#REF!</definedName>
    <definedName name="Wages">[46]Newco!$E$18:$AN$18</definedName>
    <definedName name="wfgas" localSheetId="5" hidden="1">{#N/A,#N/A,FALSE,"A4";#N/A,#N/A,FALSE,"A3";#N/A,#N/A,FALSE,"A2";#N/A,#N/A,FALSE,"A1"}</definedName>
    <definedName name="wfgas" localSheetId="4" hidden="1">{#N/A,#N/A,FALSE,"A4";#N/A,#N/A,FALSE,"A3";#N/A,#N/A,FALSE,"A2";#N/A,#N/A,FALSE,"A1"}</definedName>
    <definedName name="wfgas" localSheetId="6" hidden="1">{#N/A,#N/A,FALSE,"A4";#N/A,#N/A,FALSE,"A3";#N/A,#N/A,FALSE,"A2";#N/A,#N/A,FALSE,"A1"}</definedName>
    <definedName name="wfgas" hidden="1">{#N/A,#N/A,FALSE,"A4";#N/A,#N/A,FALSE,"A3";#N/A,#N/A,FALSE,"A2";#N/A,#N/A,FALSE,"A1"}</definedName>
    <definedName name="wrn.Danilo." localSheetId="5" hidden="1">{#N/A,#N/A,TRUE,"Main Issues";#N/A,#N/A,TRUE,"Income statement ($)"}</definedName>
    <definedName name="wrn.Danilo." localSheetId="4" hidden="1">{#N/A,#N/A,TRUE,"Main Issues";#N/A,#N/A,TRUE,"Income statement ($)"}</definedName>
    <definedName name="wrn.Danilo." localSheetId="6" hidden="1">{#N/A,#N/A,TRUE,"Main Issues";#N/A,#N/A,TRUE,"Income statement ($)"}</definedName>
    <definedName name="wrn.Danilo." hidden="1">{#N/A,#N/A,TRUE,"Main Issues";#N/A,#N/A,TRUE,"Income statement ($)"}</definedName>
    <definedName name="wrn.Elaborati._.di._.sintesi." localSheetId="5" hidden="1">{#N/A,#N/A,FALSE,"A4";#N/A,#N/A,FALSE,"A3";#N/A,#N/A,FALSE,"A2";#N/A,#N/A,FALSE,"A1"}</definedName>
    <definedName name="wrn.Elaborati._.di._.sintesi." localSheetId="4" hidden="1">{#N/A,#N/A,FALSE,"A4";#N/A,#N/A,FALSE,"A3";#N/A,#N/A,FALSE,"A2";#N/A,#N/A,FALSE,"A1"}</definedName>
    <definedName name="wrn.Elaborati._.di._.sintesi." localSheetId="6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Indice." localSheetId="5" hidden="1">{#N/A,#N/A,FALSE,"Indice"}</definedName>
    <definedName name="wrn.Indice." localSheetId="4" hidden="1">{#N/A,#N/A,FALSE,"Indice"}</definedName>
    <definedName name="wrn.Indice." localSheetId="6" hidden="1">{#N/A,#N/A,FALSE,"Indice"}</definedName>
    <definedName name="wrn.Indice." hidden="1">{#N/A,#N/A,FALSE,"Indice"}</definedName>
    <definedName name="wrn.Modello." localSheetId="5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localSheetId="6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5" hidden="1">{#N/A,#N/A,FALSE,"B3";#N/A,#N/A,FALSE,"B2";#N/A,#N/A,FALSE,"B1"}</definedName>
    <definedName name="wrn.Prospetti._.di._.bilancio." localSheetId="4" hidden="1">{#N/A,#N/A,FALSE,"B3";#N/A,#N/A,FALSE,"B2";#N/A,#N/A,FALSE,"B1"}</definedName>
    <definedName name="wrn.Prospetti._.di._.bilancio." localSheetId="6" hidden="1">{#N/A,#N/A,FALSE,"B3";#N/A,#N/A,FALSE,"B2";#N/A,#N/A,FALSE,"B1"}</definedName>
    <definedName name="wrn.Prospetti._.di._.bilancio." hidden="1">{#N/A,#N/A,FALSE,"B3";#N/A,#N/A,FALSE,"B2";#N/A,#N/A,FALSE,"B1"}</definedName>
    <definedName name="wrn.Tutti." localSheetId="5" hidden="1">{#N/A,#N/A,FALSE,"B1";#N/A,#N/A,FALSE,"B2";#N/A,#N/A,FALSE,"B3";#N/A,#N/A,FALSE,"A4";#N/A,#N/A,FALSE,"A3";#N/A,#N/A,FALSE,"A2";#N/A,#N/A,FALSE,"A1";#N/A,#N/A,FALSE,"Indice"}</definedName>
    <definedName name="wrn.Tutti." localSheetId="4" hidden="1">{#N/A,#N/A,FALSE,"B1";#N/A,#N/A,FALSE,"B2";#N/A,#N/A,FALSE,"B3";#N/A,#N/A,FALSE,"A4";#N/A,#N/A,FALSE,"A3";#N/A,#N/A,FALSE,"A2";#N/A,#N/A,FALSE,"A1";#N/A,#N/A,FALSE,"Indice"}</definedName>
    <definedName name="wrn.Tutti." localSheetId="6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Valuation." localSheetId="5" hidden="1">{#N/A,#N/A,FALSE,"Colombo";#N/A,#N/A,FALSE,"Colata";#N/A,#N/A,FALSE,"Colombo + Colata"}</definedName>
    <definedName name="wrn.Valuation." localSheetId="4" hidden="1">{#N/A,#N/A,FALSE,"Colombo";#N/A,#N/A,FALSE,"Colata";#N/A,#N/A,FALSE,"Colombo + Colata"}</definedName>
    <definedName name="wrn.Valuation." localSheetId="6" hidden="1">{#N/A,#N/A,FALSE,"Colombo";#N/A,#N/A,FALSE,"Colata";#N/A,#N/A,FALSE,"Colombo + Colata"}</definedName>
    <definedName name="wrn.Valuation." hidden="1">{#N/A,#N/A,FALSE,"Colombo";#N/A,#N/A,FALSE,"Colata";#N/A,#N/A,FALSE,"Colombo + Colata"}</definedName>
    <definedName name="ww">#REF!</definedName>
    <definedName name="x" localSheetId="5" hidden="1">{#N/A,#N/A,FALSE,"B1";#N/A,#N/A,FALSE,"B2";#N/A,#N/A,FALSE,"B3";#N/A,#N/A,FALSE,"A4";#N/A,#N/A,FALSE,"A3";#N/A,#N/A,FALSE,"A2";#N/A,#N/A,FALSE,"A1";#N/A,#N/A,FALSE,"Indice"}</definedName>
    <definedName name="x" localSheetId="4" hidden="1">{#N/A,#N/A,FALSE,"B1";#N/A,#N/A,FALSE,"B2";#N/A,#N/A,FALSE,"B3";#N/A,#N/A,FALSE,"A4";#N/A,#N/A,FALSE,"A3";#N/A,#N/A,FALSE,"A2";#N/A,#N/A,FALSE,"A1";#N/A,#N/A,FALSE,"Indice"}</definedName>
    <definedName name="x" localSheetId="6" hidden="1">{#N/A,#N/A,FALSE,"B1";#N/A,#N/A,FALSE,"B2";#N/A,#N/A,FALSE,"B3";#N/A,#N/A,FALSE,"A4";#N/A,#N/A,FALSE,"A3";#N/A,#N/A,FALSE,"A2";#N/A,#N/A,FALSE,"A1";#N/A,#N/A,FALSE,"Indice"}</definedName>
    <definedName name="x" hidden="1">{#N/A,#N/A,FALSE,"B1";#N/A,#N/A,FALSE,"B2";#N/A,#N/A,FALSE,"B3";#N/A,#N/A,FALSE,"A4";#N/A,#N/A,FALSE,"A3";#N/A,#N/A,FALSE,"A2";#N/A,#N/A,FALSE,"A1";#N/A,#N/A,FALSE,"Indice"}</definedName>
    <definedName name="xas" localSheetId="5" hidden="1">{#N/A,#N/A,FALSE,"Indice"}</definedName>
    <definedName name="xas" localSheetId="4" hidden="1">{#N/A,#N/A,FALSE,"Indice"}</definedName>
    <definedName name="xas" localSheetId="6" hidden="1">{#N/A,#N/A,FALSE,"Indice"}</definedName>
    <definedName name="xas" hidden="1">{#N/A,#N/A,FALSE,"Indice"}</definedName>
    <definedName name="Y">#REF!</definedName>
    <definedName name="Z">#REF!</definedName>
    <definedName name="ZA" localSheetId="5" hidden="1">{#N/A,#N/A,FALSE,"B1";#N/A,#N/A,FALSE,"B2";#N/A,#N/A,FALSE,"B3";#N/A,#N/A,FALSE,"A4";#N/A,#N/A,FALSE,"A3";#N/A,#N/A,FALSE,"A2";#N/A,#N/A,FALSE,"A1";#N/A,#N/A,FALSE,"Indice"}</definedName>
    <definedName name="ZA" localSheetId="4" hidden="1">{#N/A,#N/A,FALSE,"B1";#N/A,#N/A,FALSE,"B2";#N/A,#N/A,FALSE,"B3";#N/A,#N/A,FALSE,"A4";#N/A,#N/A,FALSE,"A3";#N/A,#N/A,FALSE,"A2";#N/A,#N/A,FALSE,"A1";#N/A,#N/A,FALSE,"Indice"}</definedName>
    <definedName name="ZA" localSheetId="6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Z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F103" i="5" l="1"/>
  <c r="C24" i="16" l="1"/>
  <c r="C17" i="16" s="1"/>
  <c r="C3" i="16"/>
  <c r="C24" i="15"/>
  <c r="C17" i="15" s="1"/>
  <c r="C36" i="15" s="1"/>
  <c r="C3" i="15"/>
  <c r="C24" i="14"/>
  <c r="C17" i="14" s="1"/>
  <c r="C3" i="14"/>
  <c r="C24" i="13"/>
  <c r="C17" i="13"/>
  <c r="C36" i="13" s="1"/>
  <c r="C3" i="13"/>
  <c r="C36" i="16" l="1"/>
  <c r="C36" i="14"/>
  <c r="N51" i="5" l="1"/>
  <c r="Q91" i="5" l="1"/>
  <c r="P91" i="5"/>
  <c r="O91" i="5"/>
  <c r="N91" i="5"/>
  <c r="M91" i="5"/>
  <c r="L91" i="5"/>
  <c r="K91" i="5"/>
  <c r="J91" i="5"/>
  <c r="I91" i="5"/>
  <c r="H91" i="5"/>
  <c r="G91" i="5"/>
  <c r="F91" i="5"/>
  <c r="E91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Q62" i="5"/>
  <c r="P62" i="5"/>
  <c r="O62" i="5"/>
  <c r="N62" i="5"/>
  <c r="M62" i="5"/>
  <c r="L62" i="5"/>
  <c r="K62" i="5"/>
  <c r="J62" i="5"/>
  <c r="I62" i="5"/>
  <c r="H62" i="5"/>
  <c r="G62" i="5"/>
  <c r="F62" i="5"/>
  <c r="F51" i="5"/>
  <c r="F49" i="5" s="1"/>
  <c r="E62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O61" i="5" l="1"/>
  <c r="N61" i="5"/>
  <c r="R85" i="5"/>
  <c r="H61" i="5"/>
  <c r="E61" i="5"/>
  <c r="F61" i="5"/>
  <c r="Q61" i="5"/>
  <c r="M61" i="5"/>
  <c r="P61" i="5"/>
  <c r="L61" i="5"/>
  <c r="I61" i="5"/>
  <c r="G61" i="5"/>
  <c r="J61" i="5"/>
  <c r="K61" i="5"/>
  <c r="R120" i="5" l="1"/>
  <c r="R118" i="5"/>
  <c r="R117" i="5"/>
  <c r="R116" i="5"/>
  <c r="R115" i="5"/>
  <c r="R114" i="5"/>
  <c r="R113" i="5"/>
  <c r="R112" i="5"/>
  <c r="R111" i="5"/>
  <c r="R110" i="5"/>
  <c r="R109" i="5"/>
  <c r="R108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R106" i="5"/>
  <c r="R105" i="5"/>
  <c r="R104" i="5"/>
  <c r="Q103" i="5"/>
  <c r="Q102" i="5" s="1"/>
  <c r="P103" i="5"/>
  <c r="P102" i="5" s="1"/>
  <c r="O103" i="5"/>
  <c r="O102" i="5" s="1"/>
  <c r="N103" i="5"/>
  <c r="N102" i="5" s="1"/>
  <c r="M103" i="5"/>
  <c r="M102" i="5" s="1"/>
  <c r="L103" i="5"/>
  <c r="L102" i="5" s="1"/>
  <c r="K103" i="5"/>
  <c r="K102" i="5" s="1"/>
  <c r="J103" i="5"/>
  <c r="J102" i="5" s="1"/>
  <c r="I103" i="5"/>
  <c r="I102" i="5" s="1"/>
  <c r="H103" i="5"/>
  <c r="H102" i="5" s="1"/>
  <c r="G103" i="5"/>
  <c r="G102" i="5" s="1"/>
  <c r="E103" i="5"/>
  <c r="E102" i="5" s="1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4" i="5"/>
  <c r="R83" i="5"/>
  <c r="R82" i="5"/>
  <c r="R81" i="5"/>
  <c r="R80" i="5"/>
  <c r="R79" i="5"/>
  <c r="R78" i="5"/>
  <c r="R77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4" i="5"/>
  <c r="R53" i="5"/>
  <c r="R52" i="5"/>
  <c r="R50" i="5"/>
  <c r="R48" i="5"/>
  <c r="R47" i="5"/>
  <c r="R46" i="5"/>
  <c r="R45" i="5"/>
  <c r="R44" i="5"/>
  <c r="R42" i="5"/>
  <c r="R41" i="5"/>
  <c r="R40" i="5"/>
  <c r="R39" i="5"/>
  <c r="R38" i="5"/>
  <c r="R37" i="5"/>
  <c r="R36" i="5"/>
  <c r="R35" i="5"/>
  <c r="R34" i="5"/>
  <c r="R33" i="5"/>
  <c r="R32" i="5"/>
  <c r="R31" i="5"/>
  <c r="Q76" i="5"/>
  <c r="Q75" i="5" s="1"/>
  <c r="P76" i="5"/>
  <c r="P75" i="5" s="1"/>
  <c r="O76" i="5"/>
  <c r="O75" i="5" s="1"/>
  <c r="N76" i="5"/>
  <c r="N75" i="5" s="1"/>
  <c r="M76" i="5"/>
  <c r="M75" i="5" s="1"/>
  <c r="L76" i="5"/>
  <c r="L75" i="5" s="1"/>
  <c r="K76" i="5"/>
  <c r="K75" i="5" s="1"/>
  <c r="J76" i="5"/>
  <c r="J75" i="5" s="1"/>
  <c r="I76" i="5"/>
  <c r="I75" i="5" s="1"/>
  <c r="H76" i="5"/>
  <c r="H75" i="5" s="1"/>
  <c r="G76" i="5"/>
  <c r="G75" i="5" s="1"/>
  <c r="F76" i="5"/>
  <c r="F75" i="5" s="1"/>
  <c r="E76" i="5"/>
  <c r="E75" i="5" s="1"/>
  <c r="Q56" i="5"/>
  <c r="Q55" i="5" s="1"/>
  <c r="P56" i="5"/>
  <c r="P55" i="5" s="1"/>
  <c r="O56" i="5"/>
  <c r="O55" i="5" s="1"/>
  <c r="N56" i="5"/>
  <c r="N55" i="5" s="1"/>
  <c r="M56" i="5"/>
  <c r="M55" i="5" s="1"/>
  <c r="L56" i="5"/>
  <c r="L55" i="5" s="1"/>
  <c r="K56" i="5"/>
  <c r="K55" i="5" s="1"/>
  <c r="J56" i="5"/>
  <c r="J55" i="5" s="1"/>
  <c r="I56" i="5"/>
  <c r="I55" i="5" s="1"/>
  <c r="H56" i="5"/>
  <c r="H55" i="5" s="1"/>
  <c r="G56" i="5"/>
  <c r="G55" i="5" s="1"/>
  <c r="F56" i="5"/>
  <c r="F55" i="5" s="1"/>
  <c r="E56" i="5"/>
  <c r="E55" i="5" s="1"/>
  <c r="Q51" i="5"/>
  <c r="Q49" i="5" s="1"/>
  <c r="P51" i="5"/>
  <c r="P49" i="5" s="1"/>
  <c r="O51" i="5"/>
  <c r="O49" i="5" s="1"/>
  <c r="N49" i="5"/>
  <c r="M51" i="5"/>
  <c r="M49" i="5" s="1"/>
  <c r="L51" i="5"/>
  <c r="L49" i="5" s="1"/>
  <c r="K51" i="5"/>
  <c r="K49" i="5" s="1"/>
  <c r="J51" i="5"/>
  <c r="J49" i="5" s="1"/>
  <c r="I51" i="5"/>
  <c r="I49" i="5" s="1"/>
  <c r="H51" i="5"/>
  <c r="H49" i="5" s="1"/>
  <c r="G51" i="5"/>
  <c r="G49" i="5" s="1"/>
  <c r="E51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R26" i="5"/>
  <c r="R25" i="5"/>
  <c r="R24" i="5"/>
  <c r="R23" i="5"/>
  <c r="R21" i="5"/>
  <c r="R20" i="5"/>
  <c r="R19" i="5"/>
  <c r="R14" i="5"/>
  <c r="R11" i="5"/>
  <c r="Q10" i="5"/>
  <c r="O10" i="5"/>
  <c r="N10" i="5"/>
  <c r="M10" i="5"/>
  <c r="L10" i="5"/>
  <c r="K10" i="5"/>
  <c r="J10" i="5"/>
  <c r="I10" i="5"/>
  <c r="H10" i="5"/>
  <c r="G10" i="5"/>
  <c r="F10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E10" i="5"/>
  <c r="H29" i="5" l="1"/>
  <c r="P29" i="5"/>
  <c r="G17" i="5"/>
  <c r="Q29" i="5"/>
  <c r="I119" i="5"/>
  <c r="E119" i="5"/>
  <c r="J119" i="5"/>
  <c r="Q100" i="5"/>
  <c r="H17" i="5"/>
  <c r="H27" i="5" s="1"/>
  <c r="J17" i="5"/>
  <c r="J27" i="5" s="1"/>
  <c r="M29" i="5"/>
  <c r="M100" i="5" s="1"/>
  <c r="J29" i="5"/>
  <c r="J100" i="5" s="1"/>
  <c r="L29" i="5"/>
  <c r="L100" i="5" s="1"/>
  <c r="G27" i="5"/>
  <c r="K29" i="5"/>
  <c r="K100" i="5" s="1"/>
  <c r="N29" i="5"/>
  <c r="N100" i="5" s="1"/>
  <c r="G119" i="5"/>
  <c r="G29" i="5"/>
  <c r="O29" i="5"/>
  <c r="O100" i="5" s="1"/>
  <c r="H119" i="5"/>
  <c r="M119" i="5"/>
  <c r="M17" i="5"/>
  <c r="M27" i="5" s="1"/>
  <c r="Q119" i="5"/>
  <c r="Q17" i="5"/>
  <c r="Q27" i="5" s="1"/>
  <c r="P119" i="5"/>
  <c r="P100" i="5"/>
  <c r="P17" i="5"/>
  <c r="O119" i="5"/>
  <c r="O17" i="5"/>
  <c r="O27" i="5" s="1"/>
  <c r="N119" i="5"/>
  <c r="N17" i="5"/>
  <c r="N27" i="5" s="1"/>
  <c r="L119" i="5"/>
  <c r="L17" i="5"/>
  <c r="L27" i="5" s="1"/>
  <c r="K119" i="5"/>
  <c r="K17" i="5"/>
  <c r="K27" i="5" s="1"/>
  <c r="I29" i="5"/>
  <c r="I100" i="5" s="1"/>
  <c r="I17" i="5"/>
  <c r="R103" i="5"/>
  <c r="H100" i="5"/>
  <c r="G100" i="5"/>
  <c r="F102" i="5"/>
  <c r="F119" i="5" s="1"/>
  <c r="R55" i="5"/>
  <c r="R43" i="5"/>
  <c r="F29" i="5"/>
  <c r="F100" i="5" s="1"/>
  <c r="R30" i="5"/>
  <c r="R22" i="5"/>
  <c r="F17" i="5"/>
  <c r="F27" i="5" s="1"/>
  <c r="R18" i="5"/>
  <c r="R75" i="5"/>
  <c r="R76" i="5"/>
  <c r="R56" i="5"/>
  <c r="R51" i="5"/>
  <c r="E49" i="5"/>
  <c r="R49" i="5" s="1"/>
  <c r="R107" i="5"/>
  <c r="E17" i="5"/>
  <c r="E27" i="5" s="1"/>
  <c r="E29" i="5"/>
  <c r="I5" i="12"/>
  <c r="F5" i="12"/>
  <c r="C5" i="12"/>
  <c r="J121" i="5" l="1"/>
  <c r="E100" i="5"/>
  <c r="R100" i="5" s="1"/>
  <c r="G121" i="5"/>
  <c r="H121" i="5"/>
  <c r="M121" i="5"/>
  <c r="Q121" i="5"/>
  <c r="O121" i="5"/>
  <c r="N121" i="5"/>
  <c r="L121" i="5"/>
  <c r="K121" i="5"/>
  <c r="R119" i="5"/>
  <c r="R102" i="5"/>
  <c r="F121" i="5"/>
  <c r="R17" i="5"/>
  <c r="R29" i="5"/>
  <c r="E121" i="5" l="1"/>
  <c r="R16" i="5" l="1"/>
  <c r="R13" i="5"/>
  <c r="R15" i="5"/>
  <c r="I27" i="5" l="1"/>
  <c r="I121" i="5" l="1"/>
  <c r="R12" i="5"/>
  <c r="P10" i="5"/>
  <c r="R10" i="5" s="1"/>
  <c r="P27" i="5" l="1"/>
  <c r="R27" i="5" l="1"/>
  <c r="R121" i="5" s="1"/>
  <c r="P121" i="5"/>
</calcChain>
</file>

<file path=xl/sharedStrings.xml><?xml version="1.0" encoding="utf-8"?>
<sst xmlns="http://schemas.openxmlformats.org/spreadsheetml/2006/main" count="766" uniqueCount="330">
  <si>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</si>
  <si>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</si>
  <si>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</si>
  <si>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</si>
  <si>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</si>
  <si>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</si>
  <si>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</si>
  <si>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</si>
  <si>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</si>
  <si>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</si>
  <si>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</si>
  <si>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</si>
  <si>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</si>
  <si>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</si>
  <si>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</si>
  <si>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</si>
  <si>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</si>
  <si>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</si>
  <si>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</si>
  <si>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</si>
  <si>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</si>
  <si>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</si>
  <si>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</si>
  <si>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</si>
  <si>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</si>
  <si>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</si>
  <si>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</si>
  <si>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</si>
  <si>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</si>
  <si>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</si>
  <si>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</si>
  <si>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</si>
  <si>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</si>
  <si>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</si>
  <si>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</si>
  <si>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</si>
  <si>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</si>
  <si>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</si>
  <si>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</si>
  <si>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</si>
  <si>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</si>
  <si>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</si>
  <si>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>Assistenza stranieri irregolari</t>
  </si>
  <si>
    <t xml:space="preserve">totale costi modello LA </t>
  </si>
  <si>
    <t>Costi per prestazioni extra Lea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</si>
  <si>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</si>
  <si>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</si>
  <si>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</si>
  <si>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</si>
  <si>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</si>
  <si>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</si>
  <si>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</si>
  <si>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</si>
  <si>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</si>
  <si>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</si>
  <si>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</si>
  <si>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</si>
  <si>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</si>
  <si>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</si>
  <si>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</si>
  <si>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</si>
  <si>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</si>
  <si>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</si>
  <si>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</si>
  <si>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</si>
  <si>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</si>
  <si>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</si>
  <si>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</si>
  <si>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</si>
  <si>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</si>
  <si>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</si>
  <si>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</si>
  <si>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</si>
  <si>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</si>
  <si>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</si>
  <si>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</si>
  <si>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</si>
  <si>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</si>
  <si>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</si>
  <si>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</si>
  <si>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</si>
  <si>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</si>
  <si>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</si>
  <si>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</si>
  <si>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</si>
  <si>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</si>
  <si>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</si>
  <si>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</si>
  <si>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</si>
  <si>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</si>
  <si>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</si>
  <si>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</si>
  <si>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</si>
  <si>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</si>
  <si>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</si>
  <si>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</si>
  <si>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</si>
  <si>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</si>
  <si>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</si>
  <si>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</si>
  <si>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</si>
  <si>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</si>
  <si>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</si>
  <si>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</si>
  <si>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</si>
  <si>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</si>
  <si>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</si>
  <si>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</si>
  <si>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</si>
  <si>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</si>
  <si>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</si>
  <si>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</si>
  <si>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</si>
  <si>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</si>
  <si>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</si>
  <si>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</si>
  <si>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</si>
  <si>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</si>
  <si>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</si>
  <si>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</si>
  <si>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</si>
  <si>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</si>
  <si>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</si>
  <si>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</si>
  <si>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</si>
  <si>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</si>
  <si>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</si>
  <si>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</si>
  <si>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</si>
  <si>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</si>
  <si>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</si>
  <si>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</si>
  <si>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</si>
  <si>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</si>
  <si>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</si>
  <si>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</si>
  <si>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</si>
  <si>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</si>
  <si>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</si>
  <si>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</si>
  <si>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</si>
  <si>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</si>
  <si>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</si>
  <si>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</si>
  <si>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</si>
  <si>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</si>
  <si>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</si>
  <si>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</si>
  <si>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</si>
  <si>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2H170</t>
  </si>
  <si>
    <t>Assistenza sociosanitaria distrettuale, domiciliare e territoriale - Assistenza alle persone affette da HIV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</si>
  <si>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</si>
  <si>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</si>
  <si>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</si>
  <si>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</si>
  <si>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</si>
  <si>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</si>
  <si>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</si>
  <si>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</si>
  <si>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</si>
  <si>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</si>
  <si>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</si>
  <si>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</si>
  <si>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</si>
  <si>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</si>
  <si>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</si>
  <si>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</si>
  <si>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</si>
  <si>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</si>
  <si>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</si>
  <si>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</si>
  <si>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</si>
  <si>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</si>
  <si>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</si>
  <si>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</si>
  <si>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</si>
  <si>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</si>
  <si>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</si>
  <si>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</si>
  <si>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</si>
  <si>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</si>
  <si>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</si>
  <si>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</si>
  <si>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</si>
  <si>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</si>
  <si>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</si>
  <si>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</si>
  <si>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</si>
  <si>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</si>
  <si>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</si>
  <si>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</si>
  <si>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</si>
  <si>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</si>
  <si>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</si>
  <si>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</si>
  <si>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</si>
  <si>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</si>
  <si>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</si>
  <si>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</si>
  <si>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</si>
  <si>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</si>
  <si>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</si>
  <si>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</si>
  <si>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</si>
  <si>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</si>
  <si>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</si>
  <si>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</si>
  <si>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</si>
  <si>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</si>
  <si>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</si>
  <si>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</si>
  <si>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</si>
  <si>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</si>
  <si>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</si>
  <si>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</si>
  <si>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</si>
  <si>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</si>
  <si>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</si>
  <si>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</si>
  <si>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</si>
  <si>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</si>
  <si>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</si>
  <si>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</si>
  <si>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</si>
  <si>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</si>
  <si>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</si>
  <si>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</si>
  <si>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</si>
  <si>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</si>
  <si>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</si>
  <si>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</si>
  <si>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</si>
  <si>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</si>
  <si>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</si>
  <si>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</si>
  <si>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</si>
  <si>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</si>
  <si>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</si>
  <si>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</si>
  <si>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</si>
  <si>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</si>
  <si>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</si>
  <si>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</si>
  <si>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</si>
  <si>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</si>
  <si>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Allegato 2 –</t>
  </si>
  <si>
    <t>costi totali</t>
  </si>
  <si>
    <r>
      <t xml:space="preserve">Mobilità attiva extra-regionale 
</t>
    </r>
    <r>
      <rPr>
        <sz val="6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</si>
  <si>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6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</si>
  <si>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</si>
  <si>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</si>
  <si>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</si>
  <si>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t>Prestazioni eventualmente erogate non riconducibili ai livelli essenziali di assistenza (non incluse nel DPCM 12 gennaio 2017)</t>
  </si>
  <si>
    <t>TOTALE COSTI PER ATTIVITA' DI RICERCA</t>
  </si>
  <si>
    <t>48888</t>
  </si>
  <si>
    <t>ù</t>
  </si>
  <si>
    <t>MOD. CP - Consuntivo 2018</t>
  </si>
  <si>
    <t>P.O."UMBERTO I" ENNA</t>
  </si>
  <si>
    <t>B0010   </t>
  </si>
  <si>
    <t>B.1) Acquisti di beni</t>
  </si>
  <si>
    <t>B0020   </t>
  </si>
  <si>
    <t>B.1.a) Prodotti farmaceutici</t>
  </si>
  <si>
    <t>B0030   </t>
  </si>
  <si>
    <t>B.1.b) Emoderivati e prodotti dietetici</t>
  </si>
  <si>
    <t>B0040   </t>
  </si>
  <si>
    <t>B.1.c) Materiali per la profilassi (vaccini)</t>
  </si>
  <si>
    <t>B0050   </t>
  </si>
  <si>
    <t>B.1.d) Materiali diagnostici prodotti chimici</t>
  </si>
  <si>
    <t>B0060   </t>
  </si>
  <si>
    <t>B.1.e) Materiali diagnostici, lastre RX, mezzi di contrasto per RX, carta per ECG, ECG, etc.</t>
  </si>
  <si>
    <t>B0070   </t>
  </si>
  <si>
    <t>B.1.f) Presidi chirurgici e materiali sanitari</t>
  </si>
  <si>
    <t>B0080   </t>
  </si>
  <si>
    <t>B.1.g) Materiali protesici e materiali per emodialisi</t>
  </si>
  <si>
    <t>B0110   </t>
  </si>
  <si>
    <t>B.1.j) Prodotti alimentari</t>
  </si>
  <si>
    <t>B0120   </t>
  </si>
  <si>
    <t>B.1.k) Materiali di guardaroba, di pulizia e di convivenza in genere</t>
  </si>
  <si>
    <t>B0130   </t>
  </si>
  <si>
    <t>B.1.l) Combustibili, carburanti e lubrificanti</t>
  </si>
  <si>
    <t>B0140   </t>
  </si>
  <si>
    <t>B.1.m) Supporti informatici e cancelleria</t>
  </si>
  <si>
    <t>B0150   </t>
  </si>
  <si>
    <t>B.1.n) Materiale per la manutenzione</t>
  </si>
  <si>
    <t>B0200   </t>
  </si>
  <si>
    <t>B.1.o) Altro</t>
  </si>
  <si>
    <t>B0210   </t>
  </si>
  <si>
    <t>B.2) Acquisti di servizi</t>
  </si>
  <si>
    <t>B0240   </t>
  </si>
  <si>
    <t>B.2.3) per assistenza specialistica ambulatoriale</t>
  </si>
  <si>
    <t>B0440   </t>
  </si>
  <si>
    <t>B.2.7) per altra assistenza</t>
  </si>
  <si>
    <t>B0470   </t>
  </si>
  <si>
    <t>B.2.8) COMPARTECIPAZIONE AL PERSONALE PER ATT. LIBERO-PROF. (INTRAMOENIA)</t>
  </si>
  <si>
    <t>B0510   </t>
  </si>
  <si>
    <t>B.2.10) Consulenze sanitarie e non sanitarie</t>
  </si>
  <si>
    <t>B0540   </t>
  </si>
  <si>
    <t>B.2.11) Altri servizi sanitari</t>
  </si>
  <si>
    <t>B0580   </t>
  </si>
  <si>
    <t>B.2.12) Formazione (esternalizzata e non)</t>
  </si>
  <si>
    <t>B0590   </t>
  </si>
  <si>
    <t>B.2.13) Servizi non sanitari</t>
  </si>
  <si>
    <t>B0671   </t>
  </si>
  <si>
    <t>B.2.13.a) Utenze</t>
  </si>
  <si>
    <t>B0691   </t>
  </si>
  <si>
    <t>B.2.13.b) Altro</t>
  </si>
  <si>
    <t>B0700   </t>
  </si>
  <si>
    <t>B.3) Manutenzione e riparazione (ordinaria esternalizzata)</t>
  </si>
  <si>
    <t>B0750   </t>
  </si>
  <si>
    <t>B.4) Godimento di beni di terzi</t>
  </si>
  <si>
    <t>B0800   </t>
  </si>
  <si>
    <t>B.5) Personale del ruolo sanitario</t>
  </si>
  <si>
    <t>B0810   </t>
  </si>
  <si>
    <t>B.6) Personale del ruolo professionale</t>
  </si>
  <si>
    <t>B0820   </t>
  </si>
  <si>
    <t>B.7) Personale del ruolo tecnico</t>
  </si>
  <si>
    <t>B0830   </t>
  </si>
  <si>
    <t>B.8) Personale del ruolo amministrativo</t>
  </si>
  <si>
    <t>B0840   </t>
  </si>
  <si>
    <t>B.9) Oneri diversi di gestione</t>
  </si>
  <si>
    <t>B0881   </t>
  </si>
  <si>
    <t>B.10) + B.12) Ammortamenti delle immobilizzazioni</t>
  </si>
  <si>
    <t>B0940   </t>
  </si>
  <si>
    <t>B.14) Variazione delle rimanenze</t>
  </si>
  <si>
    <t>B9999   </t>
  </si>
  <si>
    <t>Totale costi della produzione (B)</t>
  </si>
  <si>
    <t>P.O. Chiello</t>
  </si>
  <si>
    <t>P.O. Basilotta</t>
  </si>
  <si>
    <t>P.O.  Ferro-Branciforte-Capra</t>
  </si>
  <si>
    <t>MOD. CP - Consuntivo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</si>
</sst>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2" applyNumberFormat="0" applyFill="0" applyAlignment="0" applyProtection="0"/>
    <xf numFmtId="0" fontId="20" fillId="16" borderId="3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1" fillId="7" borderId="1" applyNumberFormat="0" applyAlignment="0" applyProtection="0"/>
    <xf numFmtId="0" fontId="22" fillId="21" borderId="0" applyNumberFormat="0" applyBorder="0" applyAlignment="0" applyProtection="0"/>
    <xf numFmtId="0" fontId="34" fillId="0" borderId="0"/>
    <xf numFmtId="0" fontId="11" fillId="22" borderId="4" applyNumberFormat="0" applyFon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4" fillId="0" borderId="0"/>
    <xf numFmtId="0" fontId="3" fillId="0" borderId="0"/>
    <xf numFmtId="0" fontId="2" fillId="0" borderId="0"/>
    <xf numFmtId="0" fontId="11" fillId="0" borderId="0"/>
  </cellStyleXfs>
  <cellXfs count="464">
    <xf numFmtId="0" fontId="0" fillId="0" borderId="0" xfId="0"/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12" fillId="0" borderId="0" xfId="43" applyFont="1" applyFill="1" applyBorder="1"/>
    <xf numFmtId="0" fontId="12" fillId="0" borderId="18" xfId="43" applyFont="1" applyFill="1" applyBorder="1" applyAlignment="1">
      <alignment vertical="center"/>
    </xf>
    <xf numFmtId="0" fontId="12" fillId="0" borderId="40" xfId="43" applyFont="1" applyFill="1" applyBorder="1" applyAlignment="1">
      <alignment horizontal="center" vertical="center" wrapText="1"/>
    </xf>
    <xf numFmtId="0" fontId="12" fillId="0" borderId="38" xfId="43" applyFont="1" applyFill="1" applyBorder="1" applyAlignment="1">
      <alignment horizontal="center" vertical="center" wrapText="1"/>
    </xf>
    <xf numFmtId="0" fontId="12" fillId="0" borderId="0" xfId="43" applyFont="1" applyFill="1" applyAlignment="1">
      <alignment vertical="center"/>
    </xf>
    <xf numFmtId="0" fontId="36" fillId="0" borderId="0" xfId="0" applyFont="1" applyFill="1" applyBorder="1"/>
    <xf numFmtId="0" fontId="7" fillId="23" borderId="52" xfId="0" applyFont="1" applyFill="1" applyBorder="1" applyAlignment="1">
      <alignment horizontal="left" vertical="center" wrapText="1"/>
    </xf>
    <xf numFmtId="0" fontId="7" fillId="23" borderId="53" xfId="0" applyFont="1" applyFill="1" applyBorder="1" applyAlignment="1">
      <alignment horizontal="left" vertical="center" wrapText="1"/>
    </xf>
    <xf numFmtId="0" fontId="12" fillId="0" borderId="42" xfId="43" applyFont="1" applyFill="1" applyBorder="1" applyAlignment="1">
      <alignment vertical="center"/>
    </xf>
    <xf numFmtId="49" fontId="7" fillId="23" borderId="10" xfId="0" applyNumberFormat="1" applyFont="1" applyFill="1" applyBorder="1" applyAlignment="1">
      <alignment horizontal="center" vertical="center" wrapText="1"/>
    </xf>
    <xf numFmtId="0" fontId="7" fillId="23" borderId="0" xfId="0" applyFont="1" applyFill="1" applyAlignment="1">
      <alignment horizontal="right" vertical="center"/>
    </xf>
    <xf numFmtId="0" fontId="12" fillId="23" borderId="19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left" vertical="center"/>
    </xf>
    <xf numFmtId="0" fontId="12" fillId="23" borderId="17" xfId="0" applyFont="1" applyFill="1" applyBorder="1" applyAlignment="1">
      <alignment vertical="center"/>
    </xf>
    <xf numFmtId="0" fontId="7" fillId="23" borderId="0" xfId="0" applyFont="1" applyFill="1" applyBorder="1" applyAlignment="1">
      <alignment horizontal="right" vertical="center"/>
    </xf>
    <xf numFmtId="0" fontId="12" fillId="23" borderId="0" xfId="0" applyFont="1" applyFill="1" applyBorder="1" applyAlignment="1">
      <alignment vertical="center"/>
    </xf>
    <xf numFmtId="0" fontId="13" fillId="23" borderId="45" xfId="0" applyFont="1" applyFill="1" applyBorder="1" applyAlignment="1">
      <alignment horizontal="center" vertical="center" wrapText="1"/>
    </xf>
    <xf numFmtId="0" fontId="8" fillId="23" borderId="45" xfId="0" applyFont="1" applyFill="1" applyBorder="1" applyAlignment="1">
      <alignment horizontal="center" vertical="center" wrapText="1"/>
    </xf>
    <xf numFmtId="0" fontId="8" fillId="23" borderId="15" xfId="0" applyFont="1" applyFill="1" applyBorder="1" applyAlignment="1">
      <alignment horizontal="center" vertical="center" wrapText="1"/>
    </xf>
    <xf numFmtId="0" fontId="13" fillId="23" borderId="51" xfId="0" applyFont="1" applyFill="1" applyBorder="1" applyAlignment="1">
      <alignment horizontal="left" vertical="center" wrapText="1"/>
    </xf>
    <xf numFmtId="0" fontId="13" fillId="23" borderId="44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35" fillId="23" borderId="53" xfId="0" applyFont="1" applyFill="1" applyBorder="1" applyAlignment="1">
      <alignment horizontal="left" vertical="center" wrapText="1"/>
    </xf>
    <xf numFmtId="0" fontId="8" fillId="23" borderId="17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35" fillId="23" borderId="24" xfId="0" applyFont="1" applyFill="1" applyBorder="1" applyAlignment="1">
      <alignment horizontal="left" vertical="center" wrapText="1"/>
    </xf>
    <xf numFmtId="0" fontId="13" fillId="23" borderId="41" xfId="0" applyFont="1" applyFill="1" applyBorder="1" applyAlignment="1">
      <alignment horizontal="center" vertical="center" wrapText="1"/>
    </xf>
    <xf numFmtId="0" fontId="8" fillId="23" borderId="41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13" fillId="23" borderId="43" xfId="0" applyFont="1" applyFill="1" applyBorder="1" applyAlignment="1">
      <alignment horizontal="left" vertical="center" wrapText="1"/>
    </xf>
    <xf numFmtId="49" fontId="13" fillId="23" borderId="20" xfId="0" applyNumberFormat="1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13" fillId="23" borderId="22" xfId="0" applyFont="1" applyFill="1" applyBorder="1" applyAlignment="1">
      <alignment horizontal="left" vertical="center" wrapText="1"/>
    </xf>
    <xf numFmtId="49" fontId="13" fillId="23" borderId="47" xfId="0" applyNumberFormat="1" applyFont="1" applyFill="1" applyBorder="1" applyAlignment="1">
      <alignment horizontal="center" vertical="center" wrapText="1"/>
    </xf>
    <xf numFmtId="0" fontId="8" fillId="23" borderId="47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49" fontId="13" fillId="23" borderId="58" xfId="0" applyNumberFormat="1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center" wrapText="1"/>
    </xf>
    <xf numFmtId="49" fontId="13" fillId="23" borderId="17" xfId="0" applyNumberFormat="1" applyFont="1" applyFill="1" applyBorder="1" applyAlignment="1">
      <alignment horizontal="center" vertical="center" wrapText="1"/>
    </xf>
    <xf numFmtId="49" fontId="13" fillId="23" borderId="41" xfId="0" applyNumberFormat="1" applyFont="1" applyFill="1" applyBorder="1" applyAlignment="1">
      <alignment horizontal="center" vertical="center" wrapText="1"/>
    </xf>
    <xf numFmtId="0" fontId="13" fillId="23" borderId="17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 wrapText="1"/>
    </xf>
    <xf numFmtId="0" fontId="10" fillId="23" borderId="24" xfId="0" applyFont="1" applyFill="1" applyBorder="1" applyAlignment="1">
      <alignment horizontal="left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8" fillId="23" borderId="28" xfId="0" applyFont="1" applyFill="1" applyBorder="1" applyAlignment="1">
      <alignment horizontal="center" vertical="center" wrapText="1"/>
    </xf>
    <xf numFmtId="0" fontId="13" fillId="23" borderId="15" xfId="0" applyFont="1" applyFill="1" applyBorder="1" applyAlignment="1">
      <alignment horizontal="left" vertical="center" wrapText="1"/>
    </xf>
    <xf numFmtId="0" fontId="7" fillId="23" borderId="39" xfId="0" applyFont="1" applyFill="1" applyBorder="1" applyAlignment="1">
      <alignment horizontal="right" vertical="center"/>
    </xf>
    <xf numFmtId="0" fontId="12" fillId="23" borderId="10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left" wrapText="1"/>
    </xf>
    <xf numFmtId="0" fontId="7" fillId="23" borderId="28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left" vertical="center" wrapText="1"/>
    </xf>
    <xf numFmtId="0" fontId="7" fillId="23" borderId="39" xfId="0" applyFont="1" applyFill="1" applyBorder="1" applyAlignment="1">
      <alignment vertical="center"/>
    </xf>
    <xf numFmtId="0" fontId="7" fillId="23" borderId="32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right" vertical="center"/>
    </xf>
    <xf numFmtId="0" fontId="7" fillId="23" borderId="11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vertical="center"/>
    </xf>
    <xf numFmtId="0" fontId="37" fillId="23" borderId="16" xfId="0" applyFont="1" applyFill="1" applyBorder="1" applyAlignment="1">
      <alignment horizontal="center" vertical="center" wrapText="1"/>
    </xf>
    <xf numFmtId="0" fontId="7" fillId="23" borderId="55" xfId="0" applyFont="1" applyFill="1" applyBorder="1" applyAlignment="1">
      <alignment horizontal="center" vertical="center" wrapText="1"/>
    </xf>
    <xf numFmtId="0" fontId="7" fillId="23" borderId="39" xfId="0" applyFont="1" applyFill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left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7" fillId="23" borderId="42" xfId="0" applyFont="1" applyFill="1" applyBorder="1" applyAlignment="1">
      <alignment horizontal="right" vertical="center"/>
    </xf>
    <xf numFmtId="0" fontId="7" fillId="23" borderId="12" xfId="0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left" vertical="center" wrapText="1"/>
    </xf>
    <xf numFmtId="0" fontId="13" fillId="23" borderId="50" xfId="0" applyFont="1" applyFill="1" applyBorder="1" applyAlignment="1">
      <alignment horizontal="center" vertical="center" wrapText="1"/>
    </xf>
    <xf numFmtId="0" fontId="7" fillId="23" borderId="50" xfId="0" applyFont="1" applyFill="1" applyBorder="1" applyAlignment="1">
      <alignment horizontal="center" vertical="center" wrapText="1"/>
    </xf>
    <xf numFmtId="0" fontId="13" fillId="23" borderId="50" xfId="0" applyFont="1" applyFill="1" applyBorder="1" applyAlignment="1">
      <alignment horizontal="left" vertical="center" wrapText="1"/>
    </xf>
    <xf numFmtId="0" fontId="7" fillId="23" borderId="15" xfId="0" applyFont="1" applyFill="1" applyBorder="1" applyAlignment="1">
      <alignment horizontal="center" vertical="center" wrapText="1"/>
    </xf>
    <xf numFmtId="49" fontId="13" fillId="23" borderId="15" xfId="0" applyNumberFormat="1" applyFont="1" applyFill="1" applyBorder="1" applyAlignment="1">
      <alignment horizontal="center" vertical="center" wrapText="1"/>
    </xf>
    <xf numFmtId="49" fontId="8" fillId="23" borderId="25" xfId="0" applyNumberFormat="1" applyFont="1" applyFill="1" applyBorder="1" applyAlignment="1">
      <alignment horizontal="center" vertical="center" wrapText="1"/>
    </xf>
    <xf numFmtId="49" fontId="8" fillId="23" borderId="15" xfId="0" applyNumberFormat="1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right" vertical="center"/>
    </xf>
    <xf numFmtId="49" fontId="12" fillId="23" borderId="10" xfId="0" applyNumberFormat="1" applyFont="1" applyFill="1" applyBorder="1" applyAlignment="1">
      <alignment horizontal="center" vertical="center" wrapText="1"/>
    </xf>
    <xf numFmtId="0" fontId="35" fillId="23" borderId="52" xfId="0" applyFont="1" applyFill="1" applyBorder="1" applyAlignment="1">
      <alignment horizontal="left" vertical="center" wrapText="1"/>
    </xf>
    <xf numFmtId="49" fontId="7" fillId="23" borderId="11" xfId="0" applyNumberFormat="1" applyFont="1" applyFill="1" applyBorder="1" applyAlignment="1">
      <alignment horizontal="center" vertical="center" wrapText="1"/>
    </xf>
    <xf numFmtId="49" fontId="7" fillId="23" borderId="32" xfId="0" applyNumberFormat="1" applyFont="1" applyFill="1" applyBorder="1" applyAlignment="1">
      <alignment horizontal="center" vertical="center" wrapText="1"/>
    </xf>
    <xf numFmtId="49" fontId="7" fillId="23" borderId="28" xfId="0" applyNumberFormat="1" applyFont="1" applyFill="1" applyBorder="1" applyAlignment="1">
      <alignment horizontal="center" vertical="center" wrapText="1"/>
    </xf>
    <xf numFmtId="49" fontId="7" fillId="23" borderId="39" xfId="0" applyNumberFormat="1" applyFont="1" applyFill="1" applyBorder="1" applyAlignment="1">
      <alignment horizontal="right" vertical="center"/>
    </xf>
    <xf numFmtId="0" fontId="8" fillId="23" borderId="51" xfId="0" applyFont="1" applyFill="1" applyBorder="1" applyAlignment="1">
      <alignment horizontal="left" vertical="center" wrapText="1"/>
    </xf>
    <xf numFmtId="49" fontId="8" fillId="23" borderId="11" xfId="0" applyNumberFormat="1" applyFont="1" applyFill="1" applyBorder="1" applyAlignment="1">
      <alignment horizontal="center" vertical="center" wrapText="1"/>
    </xf>
    <xf numFmtId="49" fontId="12" fillId="23" borderId="10" xfId="0" applyNumberFormat="1" applyFont="1" applyFill="1" applyBorder="1"/>
    <xf numFmtId="49" fontId="33" fillId="23" borderId="10" xfId="0" applyNumberFormat="1" applyFont="1" applyFill="1" applyBorder="1"/>
    <xf numFmtId="49" fontId="13" fillId="23" borderId="11" xfId="0" applyNumberFormat="1" applyFont="1" applyFill="1" applyBorder="1" applyAlignment="1">
      <alignment horizontal="center" vertical="center" wrapText="1"/>
    </xf>
    <xf numFmtId="49" fontId="8" fillId="23" borderId="32" xfId="0" applyNumberFormat="1" applyFont="1" applyFill="1" applyBorder="1" applyAlignment="1">
      <alignment horizontal="center" vertical="center" wrapText="1"/>
    </xf>
    <xf numFmtId="0" fontId="13" fillId="23" borderId="53" xfId="0" applyFont="1" applyFill="1" applyBorder="1" applyAlignment="1">
      <alignment horizontal="left" vertical="center" wrapText="1"/>
    </xf>
    <xf numFmtId="49" fontId="8" fillId="23" borderId="51" xfId="0" applyNumberFormat="1" applyFont="1" applyFill="1" applyBorder="1" applyAlignment="1">
      <alignment horizontal="center" vertical="center" wrapText="1"/>
    </xf>
    <xf numFmtId="49" fontId="12" fillId="23" borderId="52" xfId="0" applyNumberFormat="1" applyFont="1" applyFill="1" applyBorder="1" applyAlignment="1">
      <alignment horizontal="center" vertical="center" wrapText="1"/>
    </xf>
    <xf numFmtId="49" fontId="7" fillId="23" borderId="52" xfId="0" applyNumberFormat="1" applyFont="1" applyFill="1" applyBorder="1" applyAlignment="1">
      <alignment horizontal="center" vertical="center" wrapText="1"/>
    </xf>
    <xf numFmtId="49" fontId="7" fillId="23" borderId="14" xfId="0" applyNumberFormat="1" applyFont="1" applyFill="1" applyBorder="1" applyAlignment="1">
      <alignment horizontal="right" vertical="center"/>
    </xf>
    <xf numFmtId="49" fontId="12" fillId="23" borderId="54" xfId="0" applyNumberFormat="1" applyFont="1" applyFill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left" vertical="center" wrapText="1"/>
    </xf>
    <xf numFmtId="49" fontId="13" fillId="23" borderId="51" xfId="0" applyNumberFormat="1" applyFont="1" applyFill="1" applyBorder="1" applyAlignment="1">
      <alignment horizontal="center" vertical="center" wrapText="1"/>
    </xf>
    <xf numFmtId="49" fontId="13" fillId="23" borderId="12" xfId="0" applyNumberFormat="1" applyFont="1" applyFill="1" applyBorder="1" applyAlignment="1">
      <alignment horizontal="center" vertical="center" wrapText="1"/>
    </xf>
    <xf numFmtId="49" fontId="8" fillId="23" borderId="12" xfId="0" applyNumberFormat="1" applyFont="1" applyFill="1" applyBorder="1" applyAlignment="1">
      <alignment horizontal="center" vertical="center" wrapText="1"/>
    </xf>
    <xf numFmtId="49" fontId="8" fillId="23" borderId="43" xfId="0" applyNumberFormat="1" applyFont="1" applyFill="1" applyBorder="1" applyAlignment="1">
      <alignment horizontal="center" vertical="center" wrapText="1"/>
    </xf>
    <xf numFmtId="49" fontId="13" fillId="23" borderId="13" xfId="0" applyNumberFormat="1" applyFont="1" applyFill="1" applyBorder="1" applyAlignment="1">
      <alignment horizontal="center" vertical="center" wrapText="1"/>
    </xf>
    <xf numFmtId="49" fontId="8" fillId="23" borderId="13" xfId="0" applyNumberFormat="1" applyFont="1" applyFill="1" applyBorder="1" applyAlignment="1">
      <alignment horizontal="center" vertical="center" wrapText="1"/>
    </xf>
    <xf numFmtId="49" fontId="8" fillId="23" borderId="24" xfId="0" applyNumberFormat="1" applyFont="1" applyFill="1" applyBorder="1" applyAlignment="1">
      <alignment horizontal="center" vertical="center" wrapText="1"/>
    </xf>
    <xf numFmtId="0" fontId="13" fillId="23" borderId="24" xfId="0" applyFont="1" applyFill="1" applyBorder="1" applyAlignment="1">
      <alignment horizontal="left" vertical="center" wrapText="1"/>
    </xf>
    <xf numFmtId="49" fontId="8" fillId="23" borderId="17" xfId="0" applyNumberFormat="1" applyFont="1" applyFill="1" applyBorder="1" applyAlignment="1">
      <alignment horizontal="center" vertical="center" wrapText="1"/>
    </xf>
    <xf numFmtId="0" fontId="10" fillId="23" borderId="17" xfId="0" applyFont="1" applyFill="1" applyBorder="1" applyAlignment="1">
      <alignment horizontal="left" vertical="center" wrapText="1"/>
    </xf>
    <xf numFmtId="49" fontId="8" fillId="23" borderId="45" xfId="0" applyNumberFormat="1" applyFont="1" applyFill="1" applyBorder="1" applyAlignment="1">
      <alignment horizontal="center" vertical="center" wrapText="1"/>
    </xf>
    <xf numFmtId="0" fontId="13" fillId="23" borderId="45" xfId="0" applyFont="1" applyFill="1" applyBorder="1" applyAlignment="1">
      <alignment horizontal="left" vertical="center" wrapText="1"/>
    </xf>
    <xf numFmtId="49" fontId="12" fillId="23" borderId="46" xfId="0" applyNumberFormat="1" applyFont="1" applyFill="1" applyBorder="1" applyAlignment="1">
      <alignment horizontal="center" vertical="center" wrapText="1"/>
    </xf>
    <xf numFmtId="0" fontId="35" fillId="23" borderId="46" xfId="0" applyFont="1" applyFill="1" applyBorder="1" applyAlignment="1">
      <alignment horizontal="left" vertical="center" wrapText="1"/>
    </xf>
    <xf numFmtId="49" fontId="12" fillId="23" borderId="14" xfId="0" applyNumberFormat="1" applyFont="1" applyFill="1" applyBorder="1"/>
    <xf numFmtId="49" fontId="12" fillId="23" borderId="58" xfId="0" applyNumberFormat="1" applyFont="1" applyFill="1" applyBorder="1" applyAlignment="1">
      <alignment horizontal="center" vertical="center" wrapText="1"/>
    </xf>
    <xf numFmtId="49" fontId="13" fillId="23" borderId="39" xfId="0" applyNumberFormat="1" applyFont="1" applyFill="1" applyBorder="1" applyAlignment="1">
      <alignment horizontal="center" vertical="center" wrapText="1"/>
    </xf>
    <xf numFmtId="49" fontId="8" fillId="23" borderId="0" xfId="0" applyNumberFormat="1" applyFont="1" applyFill="1" applyBorder="1" applyAlignment="1">
      <alignment horizontal="center" vertical="center" wrapText="1"/>
    </xf>
    <xf numFmtId="49" fontId="8" fillId="23" borderId="19" xfId="0" applyNumberFormat="1" applyFont="1" applyFill="1" applyBorder="1" applyAlignment="1">
      <alignment horizontal="center" vertical="center" wrapText="1"/>
    </xf>
    <xf numFmtId="0" fontId="13" fillId="23" borderId="19" xfId="0" applyFont="1" applyFill="1" applyBorder="1" applyAlignment="1">
      <alignment horizontal="left" vertical="center" wrapText="1"/>
    </xf>
    <xf numFmtId="49" fontId="8" fillId="23" borderId="42" xfId="0" applyNumberFormat="1" applyFont="1" applyFill="1" applyBorder="1" applyAlignment="1">
      <alignment horizontal="center" vertical="center" wrapText="1"/>
    </xf>
    <xf numFmtId="49" fontId="8" fillId="23" borderId="41" xfId="0" applyNumberFormat="1" applyFont="1" applyFill="1" applyBorder="1" applyAlignment="1">
      <alignment horizontal="center" vertical="center" wrapText="1"/>
    </xf>
    <xf numFmtId="0" fontId="13" fillId="23" borderId="41" xfId="0" applyFont="1" applyFill="1" applyBorder="1" applyAlignment="1">
      <alignment horizontal="left" vertical="center" wrapText="1"/>
    </xf>
    <xf numFmtId="0" fontId="13" fillId="23" borderId="17" xfId="0" applyFont="1" applyFill="1" applyBorder="1" applyAlignment="1">
      <alignment horizontal="left" vertical="center" wrapText="1"/>
    </xf>
    <xf numFmtId="49" fontId="13" fillId="23" borderId="44" xfId="0" applyNumberFormat="1" applyFont="1" applyFill="1" applyBorder="1" applyAlignment="1">
      <alignment horizontal="center" vertical="center" wrapText="1"/>
    </xf>
    <xf numFmtId="0" fontId="10" fillId="23" borderId="18" xfId="0" applyFont="1" applyFill="1" applyBorder="1" applyAlignment="1">
      <alignment horizontal="left" vertical="center" wrapText="1"/>
    </xf>
    <xf numFmtId="49" fontId="10" fillId="23" borderId="17" xfId="0" applyNumberFormat="1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12" fillId="23" borderId="0" xfId="0" applyFont="1" applyFill="1" applyAlignment="1">
      <alignment vertical="center"/>
    </xf>
    <xf numFmtId="0" fontId="7" fillId="23" borderId="0" xfId="43" applyFont="1" applyFill="1" applyAlignment="1">
      <alignment horizontal="right" vertical="center"/>
    </xf>
    <xf numFmtId="0" fontId="12" fillId="23" borderId="0" xfId="43" applyFont="1" applyFill="1" applyBorder="1" applyAlignment="1">
      <alignment vertical="center" wrapText="1"/>
    </xf>
    <xf numFmtId="0" fontId="12" fillId="23" borderId="0" xfId="43" applyFont="1" applyFill="1" applyAlignment="1">
      <alignment vertical="center" wrapText="1"/>
    </xf>
    <xf numFmtId="0" fontId="35" fillId="23" borderId="44" xfId="0" applyFont="1" applyFill="1" applyBorder="1" applyAlignment="1">
      <alignment horizontal="center" vertical="center" wrapText="1"/>
    </xf>
    <xf numFmtId="0" fontId="35" fillId="23" borderId="17" xfId="0" applyFont="1" applyFill="1" applyBorder="1" applyAlignment="1">
      <alignment horizontal="center" vertical="center" wrapText="1"/>
    </xf>
    <xf numFmtId="0" fontId="35" fillId="23" borderId="58" xfId="0" applyFont="1" applyFill="1" applyBorder="1" applyAlignment="1">
      <alignment horizontal="center" vertical="center" wrapText="1"/>
    </xf>
    <xf numFmtId="0" fontId="35" fillId="23" borderId="28" xfId="0" applyFont="1" applyFill="1" applyBorder="1" applyAlignment="1">
      <alignment horizontal="center" vertical="center" wrapText="1"/>
    </xf>
    <xf numFmtId="0" fontId="35" fillId="23" borderId="32" xfId="0" applyFont="1" applyFill="1" applyBorder="1" applyAlignment="1">
      <alignment horizontal="center" vertical="center" wrapText="1"/>
    </xf>
    <xf numFmtId="49" fontId="35" fillId="23" borderId="28" xfId="0" applyNumberFormat="1" applyFont="1" applyFill="1" applyBorder="1" applyAlignment="1">
      <alignment horizontal="center" vertical="center" wrapText="1"/>
    </xf>
    <xf numFmtId="49" fontId="35" fillId="23" borderId="32" xfId="0" applyNumberFormat="1" applyFont="1" applyFill="1" applyBorder="1" applyAlignment="1">
      <alignment horizontal="center" vertical="center" wrapText="1"/>
    </xf>
    <xf numFmtId="49" fontId="35" fillId="23" borderId="10" xfId="0" applyNumberFormat="1" applyFont="1" applyFill="1" applyBorder="1" applyAlignment="1">
      <alignment horizontal="center" vertical="center" wrapText="1"/>
    </xf>
    <xf numFmtId="49" fontId="35" fillId="23" borderId="14" xfId="0" applyNumberFormat="1" applyFont="1" applyFill="1" applyBorder="1" applyAlignment="1">
      <alignment horizontal="center" vertical="center" wrapText="1"/>
    </xf>
    <xf numFmtId="49" fontId="35" fillId="23" borderId="35" xfId="0" applyNumberFormat="1" applyFont="1" applyFill="1" applyBorder="1" applyAlignment="1">
      <alignment horizontal="center" vertical="center" wrapText="1"/>
    </xf>
    <xf numFmtId="0" fontId="35" fillId="23" borderId="58" xfId="0" applyFont="1" applyFill="1" applyBorder="1" applyAlignment="1">
      <alignment horizontal="left" vertical="center" wrapText="1"/>
    </xf>
    <xf numFmtId="0" fontId="8" fillId="23" borderId="50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0" xfId="43" applyFont="1" applyFill="1" applyBorder="1" applyAlignment="1">
      <alignment horizontal="right" vertical="center"/>
    </xf>
    <xf numFmtId="0" fontId="14" fillId="23" borderId="0" xfId="43" applyFont="1" applyFill="1" applyBorder="1" applyAlignment="1">
      <alignment vertical="center" wrapText="1"/>
    </xf>
    <xf numFmtId="0" fontId="12" fillId="0" borderId="71" xfId="43" applyFont="1" applyFill="1" applyBorder="1" applyAlignment="1">
      <alignment vertical="center"/>
    </xf>
    <xf numFmtId="0" fontId="13" fillId="23" borderId="76" xfId="0" applyFont="1" applyFill="1" applyBorder="1" applyAlignment="1">
      <alignment horizontal="left" vertical="center" wrapText="1"/>
    </xf>
    <xf numFmtId="0" fontId="35" fillId="23" borderId="78" xfId="0" applyFont="1" applyFill="1" applyBorder="1" applyAlignment="1">
      <alignment horizontal="left" vertical="center" wrapText="1"/>
    </xf>
    <xf numFmtId="0" fontId="35" fillId="23" borderId="71" xfId="0" applyFont="1" applyFill="1" applyBorder="1" applyAlignment="1">
      <alignment horizontal="left" vertical="center" wrapText="1"/>
    </xf>
    <xf numFmtId="0" fontId="13" fillId="23" borderId="69" xfId="0" applyFont="1" applyFill="1" applyBorder="1" applyAlignment="1">
      <alignment horizontal="left" vertical="center" wrapText="1"/>
    </xf>
    <xf numFmtId="0" fontId="13" fillId="23" borderId="79" xfId="0" applyFont="1" applyFill="1" applyBorder="1" applyAlignment="1">
      <alignment horizontal="left" vertical="center" wrapText="1"/>
    </xf>
    <xf numFmtId="0" fontId="7" fillId="23" borderId="31" xfId="0" applyFont="1" applyFill="1" applyBorder="1" applyAlignment="1">
      <alignment horizontal="left" vertical="center" wrapText="1"/>
    </xf>
    <xf numFmtId="0" fontId="10" fillId="23" borderId="71" xfId="0" applyFont="1" applyFill="1" applyBorder="1" applyAlignment="1">
      <alignment horizontal="left" vertical="center" wrapText="1"/>
    </xf>
    <xf numFmtId="0" fontId="13" fillId="23" borderId="63" xfId="0" applyFont="1" applyFill="1" applyBorder="1" applyAlignment="1">
      <alignment horizontal="left" vertical="center" wrapText="1"/>
    </xf>
    <xf numFmtId="0" fontId="35" fillId="23" borderId="64" xfId="0" applyFont="1" applyFill="1" applyBorder="1" applyAlignment="1">
      <alignment horizontal="left" wrapText="1"/>
    </xf>
    <xf numFmtId="0" fontId="7" fillId="23" borderId="64" xfId="0" applyFont="1" applyFill="1" applyBorder="1" applyAlignment="1">
      <alignment horizontal="left" vertical="center" wrapText="1"/>
    </xf>
    <xf numFmtId="0" fontId="7" fillId="23" borderId="77" xfId="0" applyFont="1" applyFill="1" applyBorder="1" applyAlignment="1">
      <alignment vertical="center"/>
    </xf>
    <xf numFmtId="0" fontId="35" fillId="23" borderId="64" xfId="0" applyFont="1" applyFill="1" applyBorder="1" applyAlignment="1">
      <alignment horizontal="left" vertical="center" wrapText="1"/>
    </xf>
    <xf numFmtId="0" fontId="7" fillId="23" borderId="64" xfId="0" applyFont="1" applyFill="1" applyBorder="1" applyAlignment="1">
      <alignment vertical="center"/>
    </xf>
    <xf numFmtId="0" fontId="7" fillId="23" borderId="80" xfId="0" applyFont="1" applyFill="1" applyBorder="1" applyAlignment="1">
      <alignment horizontal="left" vertical="center" wrapText="1"/>
    </xf>
    <xf numFmtId="0" fontId="13" fillId="23" borderId="40" xfId="0" applyFont="1" applyFill="1" applyBorder="1" applyAlignment="1">
      <alignment horizontal="left" vertical="center" wrapText="1"/>
    </xf>
    <xf numFmtId="0" fontId="13" fillId="23" borderId="81" xfId="0" applyFont="1" applyFill="1" applyBorder="1" applyAlignment="1">
      <alignment horizontal="left" vertical="center" wrapText="1"/>
    </xf>
    <xf numFmtId="0" fontId="35" fillId="23" borderId="31" xfId="0" applyFont="1" applyFill="1" applyBorder="1" applyAlignment="1">
      <alignment horizontal="left" vertical="center" wrapText="1"/>
    </xf>
    <xf numFmtId="0" fontId="7" fillId="23" borderId="78" xfId="0" applyFont="1" applyFill="1" applyBorder="1" applyAlignment="1">
      <alignment horizontal="left" vertical="center" wrapText="1"/>
    </xf>
    <xf numFmtId="0" fontId="8" fillId="23" borderId="76" xfId="0" applyFont="1" applyFill="1" applyBorder="1" applyAlignment="1">
      <alignment horizontal="left" vertical="center" wrapText="1"/>
    </xf>
    <xf numFmtId="0" fontId="13" fillId="23" borderId="78" xfId="0" applyFont="1" applyFill="1" applyBorder="1" applyAlignment="1">
      <alignment horizontal="left" vertical="center" wrapText="1"/>
    </xf>
    <xf numFmtId="0" fontId="35" fillId="23" borderId="66" xfId="0" applyFont="1" applyFill="1" applyBorder="1" applyAlignment="1">
      <alignment horizontal="left" vertical="center" wrapText="1"/>
    </xf>
    <xf numFmtId="0" fontId="13" fillId="23" borderId="71" xfId="0" applyFont="1" applyFill="1" applyBorder="1" applyAlignment="1">
      <alignment horizontal="left" vertical="center" wrapText="1"/>
    </xf>
    <xf numFmtId="0" fontId="10" fillId="23" borderId="8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3" fillId="23" borderId="1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39" fillId="23" borderId="0" xfId="44" applyFont="1" applyFill="1"/>
    <xf numFmtId="0" fontId="40" fillId="23" borderId="0" xfId="44" applyFont="1" applyFill="1"/>
    <xf numFmtId="0" fontId="40" fillId="23" borderId="0" xfId="44" applyFont="1" applyFill="1" applyAlignment="1">
      <alignment horizontal="center" vertical="center"/>
    </xf>
    <xf numFmtId="0" fontId="40" fillId="23" borderId="0" xfId="44" applyFont="1" applyFill="1" applyBorder="1" applyAlignment="1"/>
    <xf numFmtId="0" fontId="41" fillId="23" borderId="43" xfId="44" applyFont="1" applyFill="1" applyBorder="1" applyAlignment="1">
      <alignment horizontal="center" vertical="center" wrapText="1"/>
    </xf>
    <xf numFmtId="0" fontId="40" fillId="23" borderId="0" xfId="44" applyFont="1" applyFill="1" applyAlignment="1">
      <alignment vertical="center"/>
    </xf>
    <xf numFmtId="2" fontId="39" fillId="23" borderId="50" xfId="44" applyNumberFormat="1" applyFont="1" applyFill="1" applyBorder="1" applyAlignment="1">
      <alignment horizontal="right" vertical="top" wrapText="1"/>
    </xf>
    <xf numFmtId="0" fontId="40" fillId="23" borderId="0" xfId="44" applyFont="1" applyFill="1" applyBorder="1"/>
    <xf numFmtId="0" fontId="40" fillId="23" borderId="0" xfId="44" applyFont="1" applyFill="1" applyBorder="1" applyAlignment="1">
      <alignment horizontal="justify" vertical="top" wrapText="1"/>
    </xf>
    <xf numFmtId="0" fontId="39" fillId="23" borderId="0" xfId="44" applyFont="1" applyFill="1" applyBorder="1" applyAlignment="1">
      <alignment horizontal="justify" vertical="top" wrapText="1"/>
    </xf>
    <xf numFmtId="0" fontId="39" fillId="23" borderId="0" xfId="44" applyFont="1" applyFill="1" applyBorder="1"/>
    <xf numFmtId="0" fontId="42" fillId="23" borderId="0" xfId="44" applyFont="1" applyFill="1" applyBorder="1" applyAlignment="1">
      <alignment horizontal="justify" vertical="top" wrapText="1"/>
    </xf>
    <xf numFmtId="0" fontId="43" fillId="23" borderId="0" xfId="44" applyFont="1" applyFill="1" applyBorder="1" applyAlignment="1">
      <alignment horizontal="justify" vertical="top" wrapText="1"/>
    </xf>
    <xf numFmtId="0" fontId="12" fillId="0" borderId="57" xfId="0" applyFont="1" applyFill="1" applyBorder="1" applyAlignment="1">
      <alignment horizontal="right" vertical="center" wrapText="1"/>
    </xf>
    <xf numFmtId="0" fontId="12" fillId="23" borderId="0" xfId="0" applyFont="1" applyFill="1" applyBorder="1" applyAlignment="1">
      <alignment horizontal="right" vertical="center"/>
    </xf>
    <xf numFmtId="0" fontId="12" fillId="23" borderId="0" xfId="0" applyFont="1" applyFill="1" applyAlignment="1">
      <alignment horizontal="right" vertical="center"/>
    </xf>
    <xf numFmtId="0" fontId="12" fillId="23" borderId="23" xfId="0" applyFont="1" applyFill="1" applyBorder="1" applyAlignment="1">
      <alignment horizontal="right" vertical="center"/>
    </xf>
    <xf numFmtId="0" fontId="12" fillId="23" borderId="20" xfId="0" applyFont="1" applyFill="1" applyBorder="1" applyAlignment="1">
      <alignment horizontal="right" vertical="center"/>
    </xf>
    <xf numFmtId="0" fontId="12" fillId="23" borderId="21" xfId="0" applyFont="1" applyFill="1" applyBorder="1" applyAlignment="1">
      <alignment horizontal="right" vertical="center"/>
    </xf>
    <xf numFmtId="0" fontId="12" fillId="23" borderId="42" xfId="0" applyFont="1" applyFill="1" applyBorder="1" applyAlignment="1">
      <alignment horizontal="right" vertical="center"/>
    </xf>
    <xf numFmtId="0" fontId="12" fillId="23" borderId="22" xfId="0" applyFont="1" applyFill="1" applyBorder="1" applyAlignment="1">
      <alignment horizontal="right" vertical="center"/>
    </xf>
    <xf numFmtId="0" fontId="12" fillId="23" borderId="12" xfId="0" applyFont="1" applyFill="1" applyBorder="1" applyAlignment="1">
      <alignment horizontal="right" vertical="center"/>
    </xf>
    <xf numFmtId="0" fontId="8" fillId="23" borderId="41" xfId="0" applyFont="1" applyFill="1" applyBorder="1" applyAlignment="1">
      <alignment horizontal="right" vertical="center" wrapText="1"/>
    </xf>
    <xf numFmtId="0" fontId="8" fillId="23" borderId="19" xfId="0" applyFont="1" applyFill="1" applyBorder="1" applyAlignment="1">
      <alignment horizontal="right" vertical="center"/>
    </xf>
    <xf numFmtId="0" fontId="12" fillId="23" borderId="13" xfId="0" applyFont="1" applyFill="1" applyBorder="1" applyAlignment="1">
      <alignment horizontal="right" vertical="center"/>
    </xf>
    <xf numFmtId="0" fontId="12" fillId="23" borderId="18" xfId="0" applyFont="1" applyFill="1" applyBorder="1" applyAlignment="1">
      <alignment horizontal="right" vertical="center"/>
    </xf>
    <xf numFmtId="0" fontId="12" fillId="23" borderId="24" xfId="0" applyFont="1" applyFill="1" applyBorder="1" applyAlignment="1">
      <alignment horizontal="right" vertical="center"/>
    </xf>
    <xf numFmtId="0" fontId="10" fillId="23" borderId="17" xfId="0" applyFont="1" applyFill="1" applyBorder="1" applyAlignment="1">
      <alignment horizontal="right" vertical="center"/>
    </xf>
    <xf numFmtId="0" fontId="10" fillId="23" borderId="18" xfId="0" applyFont="1" applyFill="1" applyBorder="1" applyAlignment="1">
      <alignment horizontal="right" vertical="center"/>
    </xf>
    <xf numFmtId="0" fontId="12" fillId="0" borderId="69" xfId="0" applyFont="1" applyFill="1" applyBorder="1" applyAlignment="1">
      <alignment horizontal="right" vertical="center" wrapText="1"/>
    </xf>
    <xf numFmtId="0" fontId="12" fillId="0" borderId="38" xfId="0" applyFont="1" applyFill="1" applyBorder="1" applyAlignment="1">
      <alignment horizontal="right" vertical="center" wrapText="1"/>
    </xf>
    <xf numFmtId="0" fontId="12" fillId="0" borderId="71" xfId="0" applyFont="1" applyFill="1" applyBorder="1" applyAlignment="1">
      <alignment horizontal="right" vertical="center" wrapText="1"/>
    </xf>
    <xf numFmtId="0" fontId="12" fillId="0" borderId="48" xfId="0" applyFont="1" applyFill="1" applyBorder="1" applyAlignment="1">
      <alignment horizontal="right" vertical="center" wrapText="1"/>
    </xf>
    <xf numFmtId="0" fontId="12" fillId="0" borderId="28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2" fillId="0" borderId="30" xfId="0" applyFont="1" applyFill="1" applyBorder="1" applyAlignment="1">
      <alignment horizontal="right" vertical="center" wrapText="1"/>
    </xf>
    <xf numFmtId="0" fontId="12" fillId="0" borderId="56" xfId="0" applyFont="1" applyFill="1" applyBorder="1" applyAlignment="1">
      <alignment horizontal="right" vertical="center" wrapText="1"/>
    </xf>
    <xf numFmtId="0" fontId="12" fillId="0" borderId="52" xfId="0" applyFont="1" applyFill="1" applyBorder="1" applyAlignment="1">
      <alignment horizontal="right" vertical="center" wrapText="1"/>
    </xf>
    <xf numFmtId="0" fontId="12" fillId="0" borderId="32" xfId="0" applyFont="1" applyFill="1" applyBorder="1" applyAlignment="1">
      <alignment horizontal="right" vertical="center" wrapText="1"/>
    </xf>
    <xf numFmtId="0" fontId="12" fillId="0" borderId="33" xfId="0" applyFont="1" applyFill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right" vertical="center" wrapText="1"/>
    </xf>
    <xf numFmtId="0" fontId="12" fillId="0" borderId="61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67" xfId="0" applyFont="1" applyFill="1" applyBorder="1" applyAlignment="1">
      <alignment horizontal="right" vertical="center" wrapText="1"/>
    </xf>
    <xf numFmtId="0" fontId="12" fillId="0" borderId="68" xfId="0" applyFont="1" applyFill="1" applyBorder="1" applyAlignment="1">
      <alignment horizontal="right" vertical="center" wrapText="1"/>
    </xf>
    <xf numFmtId="0" fontId="12" fillId="0" borderId="75" xfId="0" applyFont="1" applyFill="1" applyBorder="1" applyAlignment="1">
      <alignment horizontal="right" vertical="center" wrapText="1"/>
    </xf>
    <xf numFmtId="0" fontId="12" fillId="0" borderId="42" xfId="0" applyFont="1" applyFill="1" applyBorder="1" applyAlignment="1">
      <alignment horizontal="right" vertical="center" wrapText="1"/>
    </xf>
    <xf numFmtId="0" fontId="12" fillId="0" borderId="72" xfId="0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right" vertical="center" wrapText="1"/>
    </xf>
    <xf numFmtId="0" fontId="12" fillId="0" borderId="73" xfId="0" applyFont="1" applyFill="1" applyBorder="1" applyAlignment="1">
      <alignment horizontal="right" vertical="center" wrapText="1"/>
    </xf>
    <xf numFmtId="0" fontId="12" fillId="0" borderId="65" xfId="0" applyFont="1" applyFill="1" applyBorder="1" applyAlignment="1">
      <alignment horizontal="right" vertical="center" wrapText="1"/>
    </xf>
    <xf numFmtId="0" fontId="12" fillId="0" borderId="74" xfId="0" applyFont="1" applyFill="1" applyBorder="1" applyAlignment="1">
      <alignment horizontal="right" vertical="center" wrapText="1"/>
    </xf>
    <xf numFmtId="0" fontId="12" fillId="0" borderId="53" xfId="0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right" vertical="center" wrapText="1"/>
    </xf>
    <xf numFmtId="0" fontId="12" fillId="0" borderId="37" xfId="0" applyFont="1" applyFill="1" applyBorder="1" applyAlignment="1">
      <alignment horizontal="right" vertical="center" wrapText="1"/>
    </xf>
    <xf numFmtId="0" fontId="12" fillId="0" borderId="60" xfId="0" applyFont="1" applyFill="1" applyBorder="1" applyAlignment="1">
      <alignment horizontal="right" vertical="center" wrapText="1"/>
    </xf>
    <xf numFmtId="0" fontId="12" fillId="0" borderId="64" xfId="0" applyFont="1" applyFill="1" applyBorder="1" applyAlignment="1">
      <alignment horizontal="right" vertical="center" wrapText="1"/>
    </xf>
    <xf numFmtId="0" fontId="12" fillId="0" borderId="66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/>
    </xf>
    <xf numFmtId="0" fontId="12" fillId="0" borderId="62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8" fillId="0" borderId="59" xfId="0" applyFont="1" applyFill="1" applyBorder="1" applyAlignment="1">
      <alignment horizontal="right" vertical="center" wrapText="1"/>
    </xf>
    <xf numFmtId="0" fontId="8" fillId="0" borderId="77" xfId="0" applyFont="1" applyFill="1" applyBorder="1" applyAlignment="1">
      <alignment horizontal="right" vertical="center" wrapText="1"/>
    </xf>
    <xf numFmtId="0" fontId="8" fillId="0" borderId="68" xfId="0" applyFont="1" applyFill="1" applyBorder="1" applyAlignment="1">
      <alignment horizontal="right" vertical="center" wrapText="1"/>
    </xf>
    <xf numFmtId="0" fontId="8" fillId="0" borderId="75" xfId="0" applyFont="1" applyFill="1" applyBorder="1" applyAlignment="1">
      <alignment horizontal="right" vertical="center" wrapText="1"/>
    </xf>
    <xf numFmtId="0" fontId="8" fillId="0" borderId="40" xfId="0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right" vertical="center" wrapText="1"/>
    </xf>
    <xf numFmtId="0" fontId="8" fillId="0" borderId="57" xfId="0" applyFont="1" applyFill="1" applyBorder="1" applyAlignment="1">
      <alignment horizontal="right" vertical="center" wrapText="1"/>
    </xf>
    <xf numFmtId="0" fontId="8" fillId="0" borderId="42" xfId="0" applyFont="1" applyFill="1" applyBorder="1" applyAlignment="1">
      <alignment horizontal="right" vertical="center" wrapText="1"/>
    </xf>
    <xf numFmtId="0" fontId="8" fillId="0" borderId="72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8" fillId="0" borderId="33" xfId="0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horizontal="right" vertical="center" wrapText="1"/>
    </xf>
    <xf numFmtId="0" fontId="8" fillId="0" borderId="61" xfId="0" applyFont="1" applyFill="1" applyBorder="1" applyAlignment="1">
      <alignment horizontal="right" vertical="center" wrapText="1"/>
    </xf>
    <xf numFmtId="0" fontId="8" fillId="24" borderId="28" xfId="0" applyFont="1" applyFill="1" applyBorder="1" applyAlignment="1">
      <alignment horizontal="right" vertical="center" wrapText="1"/>
    </xf>
    <xf numFmtId="0" fontId="8" fillId="24" borderId="30" xfId="0" applyFont="1" applyFill="1" applyBorder="1" applyAlignment="1">
      <alignment horizontal="right" vertical="center" wrapText="1"/>
    </xf>
    <xf numFmtId="0" fontId="13" fillId="24" borderId="51" xfId="0" applyFont="1" applyFill="1" applyBorder="1" applyAlignment="1">
      <alignment horizontal="left" vertical="center" wrapText="1"/>
    </xf>
    <xf numFmtId="0" fontId="8" fillId="24" borderId="25" xfId="0" applyFont="1" applyFill="1" applyBorder="1" applyAlignment="1">
      <alignment horizontal="right" vertical="center" wrapText="1"/>
    </xf>
    <xf numFmtId="0" fontId="8" fillId="24" borderId="27" xfId="0" applyFont="1" applyFill="1" applyBorder="1" applyAlignment="1">
      <alignment horizontal="right" vertical="center" wrapText="1"/>
    </xf>
    <xf numFmtId="0" fontId="8" fillId="24" borderId="51" xfId="0" applyFont="1" applyFill="1" applyBorder="1" applyAlignment="1">
      <alignment horizontal="right" vertical="center" wrapText="1"/>
    </xf>
    <xf numFmtId="0" fontId="8" fillId="24" borderId="51" xfId="0" applyFont="1" applyFill="1" applyBorder="1" applyAlignment="1">
      <alignment horizontal="left" vertical="center" wrapText="1"/>
    </xf>
    <xf numFmtId="0" fontId="8" fillId="24" borderId="26" xfId="0" applyFont="1" applyFill="1" applyBorder="1" applyAlignment="1">
      <alignment horizontal="right" vertical="center" wrapText="1"/>
    </xf>
    <xf numFmtId="0" fontId="8" fillId="24" borderId="59" xfId="0" applyFont="1" applyFill="1" applyBorder="1" applyAlignment="1">
      <alignment horizontal="right" vertical="center" wrapText="1"/>
    </xf>
    <xf numFmtId="0" fontId="8" fillId="24" borderId="32" xfId="0" applyFont="1" applyFill="1" applyBorder="1" applyAlignment="1">
      <alignment horizontal="right" vertical="center" wrapText="1"/>
    </xf>
    <xf numFmtId="0" fontId="8" fillId="24" borderId="33" xfId="0" applyFont="1" applyFill="1" applyBorder="1" applyAlignment="1">
      <alignment horizontal="right" vertical="center" wrapText="1"/>
    </xf>
    <xf numFmtId="0" fontId="8" fillId="24" borderId="34" xfId="0" applyFont="1" applyFill="1" applyBorder="1" applyAlignment="1">
      <alignment horizontal="right" vertical="center" wrapText="1"/>
    </xf>
    <xf numFmtId="0" fontId="13" fillId="24" borderId="53" xfId="0" applyFont="1" applyFill="1" applyBorder="1" applyAlignment="1">
      <alignment horizontal="left" vertical="center" wrapText="1"/>
    </xf>
    <xf numFmtId="0" fontId="8" fillId="24" borderId="61" xfId="0" applyFont="1" applyFill="1" applyBorder="1" applyAlignment="1">
      <alignment horizontal="right" vertical="center" wrapText="1"/>
    </xf>
    <xf numFmtId="0" fontId="8" fillId="24" borderId="29" xfId="0" applyFont="1" applyFill="1" applyBorder="1" applyAlignment="1">
      <alignment horizontal="right" vertical="center" wrapText="1"/>
    </xf>
    <xf numFmtId="0" fontId="8" fillId="24" borderId="56" xfId="0" applyFont="1" applyFill="1" applyBorder="1" applyAlignment="1">
      <alignment horizontal="right" vertical="center" wrapText="1"/>
    </xf>
    <xf numFmtId="0" fontId="13" fillId="24" borderId="45" xfId="0" applyFont="1" applyFill="1" applyBorder="1" applyAlignment="1">
      <alignment horizontal="center" vertical="center" wrapText="1"/>
    </xf>
    <xf numFmtId="0" fontId="8" fillId="24" borderId="45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49" fontId="13" fillId="24" borderId="20" xfId="0" applyNumberFormat="1" applyFont="1" applyFill="1" applyBorder="1" applyAlignment="1">
      <alignment horizontal="center" vertical="center" wrapText="1"/>
    </xf>
    <xf numFmtId="0" fontId="35" fillId="25" borderId="44" xfId="0" applyFont="1" applyFill="1" applyBorder="1" applyAlignment="1">
      <alignment horizontal="center" vertical="center" wrapText="1"/>
    </xf>
    <xf numFmtId="49" fontId="37" fillId="25" borderId="10" xfId="0" applyNumberFormat="1" applyFont="1" applyFill="1" applyBorder="1" applyAlignment="1">
      <alignment horizontal="center" vertical="center" wrapText="1"/>
    </xf>
    <xf numFmtId="0" fontId="35" fillId="25" borderId="53" xfId="0" applyFont="1" applyFill="1" applyBorder="1" applyAlignment="1">
      <alignment horizontal="left" vertical="center" wrapText="1"/>
    </xf>
    <xf numFmtId="0" fontId="8" fillId="25" borderId="28" xfId="0" applyFont="1" applyFill="1" applyBorder="1" applyAlignment="1">
      <alignment horizontal="right" vertical="center" wrapText="1"/>
    </xf>
    <xf numFmtId="0" fontId="8" fillId="25" borderId="29" xfId="0" applyFont="1" applyFill="1" applyBorder="1" applyAlignment="1">
      <alignment horizontal="right" vertical="center" wrapText="1"/>
    </xf>
    <xf numFmtId="0" fontId="8" fillId="25" borderId="30" xfId="0" applyFont="1" applyFill="1" applyBorder="1" applyAlignment="1">
      <alignment horizontal="right" vertical="center" wrapText="1"/>
    </xf>
    <xf numFmtId="0" fontId="8" fillId="25" borderId="56" xfId="0" applyFont="1" applyFill="1" applyBorder="1" applyAlignment="1">
      <alignment horizontal="right" vertical="center" wrapText="1"/>
    </xf>
    <xf numFmtId="0" fontId="35" fillId="25" borderId="58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35" fillId="25" borderId="24" xfId="0" applyFont="1" applyFill="1" applyBorder="1" applyAlignment="1">
      <alignment horizontal="left" vertical="center" wrapText="1"/>
    </xf>
    <xf numFmtId="0" fontId="12" fillId="25" borderId="35" xfId="0" applyFont="1" applyFill="1" applyBorder="1" applyAlignment="1">
      <alignment horizontal="right" vertical="center" wrapText="1"/>
    </xf>
    <xf numFmtId="0" fontId="12" fillId="25" borderId="36" xfId="0" applyFont="1" applyFill="1" applyBorder="1" applyAlignment="1">
      <alignment horizontal="right" vertical="center" wrapText="1"/>
    </xf>
    <xf numFmtId="0" fontId="12" fillId="25" borderId="37" xfId="0" applyFont="1" applyFill="1" applyBorder="1" applyAlignment="1">
      <alignment horizontal="right" vertical="center" wrapText="1"/>
    </xf>
    <xf numFmtId="0" fontId="12" fillId="25" borderId="60" xfId="0" applyFont="1" applyFill="1" applyBorder="1" applyAlignment="1">
      <alignment horizontal="right" vertical="center" wrapText="1"/>
    </xf>
    <xf numFmtId="0" fontId="10" fillId="24" borderId="24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left" vertical="center" wrapText="1"/>
    </xf>
    <xf numFmtId="0" fontId="35" fillId="25" borderId="28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52" xfId="0" applyFont="1" applyFill="1" applyBorder="1" applyAlignment="1">
      <alignment horizontal="right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5" fillId="25" borderId="32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8" fillId="0" borderId="73" xfId="0" applyFont="1" applyFill="1" applyBorder="1" applyAlignment="1">
      <alignment horizontal="right" vertical="center" wrapText="1"/>
    </xf>
    <xf numFmtId="0" fontId="8" fillId="0" borderId="65" xfId="0" applyFont="1" applyFill="1" applyBorder="1" applyAlignment="1">
      <alignment horizontal="right" vertical="center" wrapText="1"/>
    </xf>
    <xf numFmtId="0" fontId="8" fillId="0" borderId="74" xfId="0" applyFont="1" applyFill="1" applyBorder="1" applyAlignment="1">
      <alignment horizontal="right" vertical="center" wrapText="1"/>
    </xf>
    <xf numFmtId="0" fontId="8" fillId="0" borderId="76" xfId="0" applyFont="1" applyFill="1" applyBorder="1" applyAlignment="1">
      <alignment horizontal="right" vertical="center" wrapText="1"/>
    </xf>
    <xf numFmtId="49" fontId="13" fillId="24" borderId="15" xfId="0" applyNumberFormat="1" applyFont="1" applyFill="1" applyBorder="1" applyAlignment="1">
      <alignment horizontal="center" vertical="center" wrapText="1"/>
    </xf>
    <xf numFmtId="49" fontId="8" fillId="24" borderId="32" xfId="0" applyNumberFormat="1" applyFont="1" applyFill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35" fillId="25" borderId="28" xfId="0" applyNumberFormat="1" applyFont="1" applyFill="1" applyBorder="1" applyAlignment="1">
      <alignment horizontal="center" vertical="center" wrapText="1"/>
    </xf>
    <xf numFmtId="49" fontId="12" fillId="25" borderId="10" xfId="0" applyNumberFormat="1" applyFont="1" applyFill="1" applyBorder="1" applyAlignment="1">
      <alignment horizontal="center" vertical="center" wrapText="1"/>
    </xf>
    <xf numFmtId="0" fontId="35" fillId="25" borderId="52" xfId="0" applyFont="1" applyFill="1" applyBorder="1" applyAlignment="1">
      <alignment horizontal="left" vertical="center" wrapText="1"/>
    </xf>
    <xf numFmtId="49" fontId="8" fillId="24" borderId="25" xfId="0" applyNumberFormat="1" applyFont="1" applyFill="1" applyBorder="1" applyAlignment="1">
      <alignment horizontal="center" vertical="center" wrapText="1"/>
    </xf>
    <xf numFmtId="49" fontId="35" fillId="25" borderId="32" xfId="0" applyNumberFormat="1" applyFont="1" applyFill="1" applyBorder="1" applyAlignment="1">
      <alignment horizontal="center" vertical="center" wrapText="1"/>
    </xf>
    <xf numFmtId="49" fontId="8" fillId="25" borderId="11" xfId="0" applyNumberFormat="1" applyFont="1" applyFill="1" applyBorder="1" applyAlignment="1">
      <alignment horizontal="center" vertical="center" wrapText="1"/>
    </xf>
    <xf numFmtId="0" fontId="8" fillId="25" borderId="32" xfId="0" applyFont="1" applyFill="1" applyBorder="1" applyAlignment="1">
      <alignment horizontal="right" vertical="center" wrapText="1"/>
    </xf>
    <xf numFmtId="0" fontId="8" fillId="25" borderId="33" xfId="0" applyFont="1" applyFill="1" applyBorder="1" applyAlignment="1">
      <alignment horizontal="right" vertical="center" wrapText="1"/>
    </xf>
    <xf numFmtId="0" fontId="8" fillId="25" borderId="34" xfId="0" applyFont="1" applyFill="1" applyBorder="1" applyAlignment="1">
      <alignment horizontal="right" vertical="center" wrapText="1"/>
    </xf>
    <xf numFmtId="0" fontId="8" fillId="25" borderId="53" xfId="0" applyFont="1" applyFill="1" applyBorder="1" applyAlignment="1">
      <alignment horizontal="right" vertical="center" wrapText="1"/>
    </xf>
    <xf numFmtId="49" fontId="8" fillId="25" borderId="10" xfId="0" applyNumberFormat="1" applyFont="1" applyFill="1" applyBorder="1" applyAlignment="1">
      <alignment horizontal="center" vertical="center" wrapText="1"/>
    </xf>
    <xf numFmtId="49" fontId="8" fillId="24" borderId="51" xfId="0" applyNumberFormat="1" applyFont="1" applyFill="1" applyBorder="1" applyAlignment="1">
      <alignment horizontal="center" vertical="center" wrapText="1"/>
    </xf>
    <xf numFmtId="49" fontId="35" fillId="25" borderId="10" xfId="0" applyNumberFormat="1" applyFont="1" applyFill="1" applyBorder="1" applyAlignment="1">
      <alignment horizontal="center" vertical="center" wrapText="1"/>
    </xf>
    <xf numFmtId="49" fontId="12" fillId="25" borderId="52" xfId="0" applyNumberFormat="1" applyFont="1" applyFill="1" applyBorder="1" applyAlignment="1">
      <alignment horizontal="center" vertical="center" wrapText="1"/>
    </xf>
    <xf numFmtId="49" fontId="13" fillId="24" borderId="51" xfId="0" applyNumberFormat="1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49" fontId="8" fillId="24" borderId="45" xfId="0" applyNumberFormat="1" applyFont="1" applyFill="1" applyBorder="1" applyAlignment="1">
      <alignment horizontal="center" vertical="center" wrapText="1"/>
    </xf>
    <xf numFmtId="0" fontId="13" fillId="24" borderId="45" xfId="0" applyFont="1" applyFill="1" applyBorder="1" applyAlignment="1">
      <alignment horizontal="left" vertical="center" wrapText="1"/>
    </xf>
    <xf numFmtId="0" fontId="8" fillId="24" borderId="63" xfId="0" applyFont="1" applyFill="1" applyBorder="1" applyAlignment="1">
      <alignment horizontal="right" vertical="center" wrapText="1"/>
    </xf>
    <xf numFmtId="49" fontId="8" fillId="25" borderId="46" xfId="0" applyNumberFormat="1" applyFont="1" applyFill="1" applyBorder="1" applyAlignment="1">
      <alignment horizontal="center" vertical="center" wrapText="1"/>
    </xf>
    <xf numFmtId="0" fontId="35" fillId="25" borderId="46" xfId="0" applyFont="1" applyFill="1" applyBorder="1" applyAlignment="1">
      <alignment horizontal="left" vertical="center" wrapText="1"/>
    </xf>
    <xf numFmtId="0" fontId="8" fillId="25" borderId="64" xfId="0" applyFont="1" applyFill="1" applyBorder="1" applyAlignment="1">
      <alignment horizontal="right" vertical="center" wrapText="1"/>
    </xf>
    <xf numFmtId="0" fontId="10" fillId="24" borderId="42" xfId="0" applyFont="1" applyFill="1" applyBorder="1" applyAlignment="1">
      <alignment horizontal="left" vertical="center" wrapText="1"/>
    </xf>
    <xf numFmtId="0" fontId="10" fillId="24" borderId="18" xfId="0" applyFont="1" applyFill="1" applyBorder="1" applyAlignment="1">
      <alignment horizontal="left" vertical="center" wrapText="1"/>
    </xf>
    <xf numFmtId="49" fontId="10" fillId="24" borderId="17" xfId="0" applyNumberFormat="1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49" fontId="13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left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48" xfId="0" applyFont="1" applyFill="1" applyBorder="1" applyAlignment="1">
      <alignment horizontal="right" vertical="top" wrapText="1"/>
    </xf>
    <xf numFmtId="0" fontId="10" fillId="24" borderId="57" xfId="0" applyFont="1" applyFill="1" applyBorder="1" applyAlignment="1">
      <alignment horizontal="right" vertical="center" wrapText="1"/>
    </xf>
    <xf numFmtId="49" fontId="10" fillId="24" borderId="41" xfId="0" applyNumberFormat="1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0" fontId="10" fillId="24" borderId="40" xfId="0" applyFont="1" applyFill="1" applyBorder="1" applyAlignment="1">
      <alignment horizontal="right" vertical="center" wrapText="1"/>
    </xf>
    <xf numFmtId="0" fontId="10" fillId="24" borderId="38" xfId="0" applyFont="1" applyFill="1" applyBorder="1" applyAlignment="1">
      <alignment horizontal="right" vertical="center" wrapText="1"/>
    </xf>
    <xf numFmtId="49" fontId="10" fillId="24" borderId="19" xfId="0" applyNumberFormat="1" applyFont="1" applyFill="1" applyBorder="1" applyAlignment="1">
      <alignment horizontal="center" vertical="center" wrapText="1"/>
    </xf>
    <xf numFmtId="49" fontId="10" fillId="24" borderId="13" xfId="0" applyNumberFormat="1" applyFont="1" applyFill="1" applyBorder="1" applyAlignment="1">
      <alignment horizontal="center" vertical="center" wrapText="1"/>
    </xf>
    <xf numFmtId="0" fontId="10" fillId="24" borderId="82" xfId="0" applyFont="1" applyFill="1" applyBorder="1" applyAlignment="1">
      <alignment horizontal="right" vertical="center" wrapText="1"/>
    </xf>
    <xf numFmtId="0" fontId="10" fillId="24" borderId="48" xfId="0" applyFont="1" applyFill="1" applyBorder="1" applyAlignment="1">
      <alignment horizontal="right" vertical="center" wrapText="1"/>
    </xf>
    <xf numFmtId="0" fontId="10" fillId="24" borderId="62" xfId="0" applyFont="1" applyFill="1" applyBorder="1" applyAlignment="1">
      <alignment horizontal="right" vertical="center" wrapText="1"/>
    </xf>
    <xf numFmtId="49" fontId="10" fillId="24" borderId="58" xfId="0" applyNumberFormat="1" applyFont="1" applyFill="1" applyBorder="1" applyAlignment="1">
      <alignment horizontal="center" vertical="center" wrapText="1"/>
    </xf>
    <xf numFmtId="0" fontId="8" fillId="25" borderId="61" xfId="0" applyFont="1" applyFill="1" applyBorder="1" applyAlignment="1">
      <alignment horizontal="righ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right" vertical="center" wrapText="1"/>
    </xf>
    <xf numFmtId="0" fontId="11" fillId="0" borderId="0" xfId="44"/>
    <xf numFmtId="0" fontId="46" fillId="26" borderId="66" xfId="50" applyFont="1" applyFill="1" applyBorder="1" applyAlignment="1">
      <alignment horizontal="center" vertical="center"/>
    </xf>
    <xf numFmtId="0" fontId="45" fillId="26" borderId="37" xfId="50" applyFont="1" applyFill="1" applyBorder="1" applyAlignment="1">
      <alignment horizontal="center" vertical="center" wrapText="1"/>
    </xf>
    <xf numFmtId="0" fontId="47" fillId="26" borderId="60" xfId="50" applyFont="1" applyFill="1" applyBorder="1"/>
    <xf numFmtId="0" fontId="48" fillId="0" borderId="34" xfId="50" applyFont="1" applyFill="1" applyBorder="1" applyAlignment="1">
      <alignment horizontal="left" vertical="center" wrapText="1"/>
    </xf>
    <xf numFmtId="3" fontId="48" fillId="0" borderId="34" xfId="50" applyNumberFormat="1" applyFont="1" applyFill="1" applyBorder="1" applyAlignment="1">
      <alignment vertical="center"/>
    </xf>
    <xf numFmtId="0" fontId="0" fillId="0" borderId="30" xfId="50" applyFont="1" applyFill="1" applyBorder="1" applyAlignment="1">
      <alignment horizontal="left" vertical="center" wrapText="1"/>
    </xf>
    <xf numFmtId="3" fontId="0" fillId="0" borderId="30" xfId="50" applyNumberFormat="1" applyFont="1" applyFill="1" applyBorder="1" applyAlignment="1">
      <alignment vertical="center"/>
    </xf>
    <xf numFmtId="0" fontId="48" fillId="0" borderId="30" xfId="50" applyFont="1" applyFill="1" applyBorder="1" applyAlignment="1">
      <alignment horizontal="left" vertical="center" wrapText="1"/>
    </xf>
    <xf numFmtId="3" fontId="48" fillId="0" borderId="30" xfId="50" applyNumberFormat="1" applyFont="1" applyFill="1" applyBorder="1" applyAlignment="1">
      <alignment vertical="center"/>
    </xf>
    <xf numFmtId="3" fontId="11" fillId="0" borderId="30" xfId="50" applyNumberFormat="1" applyFont="1" applyFill="1" applyBorder="1" applyAlignment="1">
      <alignment vertical="center"/>
    </xf>
    <xf numFmtId="3" fontId="11" fillId="0" borderId="0" xfId="44" applyNumberFormat="1"/>
    <xf numFmtId="0" fontId="15" fillId="0" borderId="4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 wrapText="1"/>
    </xf>
    <xf numFmtId="0" fontId="8" fillId="23" borderId="41" xfId="0" applyFont="1" applyFill="1" applyBorder="1" applyAlignment="1">
      <alignment horizontal="center" vertical="center"/>
    </xf>
    <xf numFmtId="0" fontId="8" fillId="23" borderId="42" xfId="0" applyFont="1" applyFill="1" applyBorder="1" applyAlignment="1">
      <alignment horizontal="center" vertical="center"/>
    </xf>
    <xf numFmtId="0" fontId="8" fillId="23" borderId="43" xfId="0" applyFont="1" applyFill="1" applyBorder="1" applyAlignment="1">
      <alignment horizontal="center" vertical="center"/>
    </xf>
    <xf numFmtId="0" fontId="8" fillId="23" borderId="41" xfId="0" applyFont="1" applyFill="1" applyBorder="1" applyAlignment="1">
      <alignment horizontal="right" vertical="center"/>
    </xf>
    <xf numFmtId="0" fontId="8" fillId="23" borderId="42" xfId="0" applyFont="1" applyFill="1" applyBorder="1" applyAlignment="1">
      <alignment horizontal="right" vertical="center"/>
    </xf>
    <xf numFmtId="0" fontId="8" fillId="23" borderId="43" xfId="0" applyFont="1" applyFill="1" applyBorder="1" applyAlignment="1">
      <alignment horizontal="right" vertical="center"/>
    </xf>
    <xf numFmtId="0" fontId="8" fillId="23" borderId="50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left" wrapText="1"/>
    </xf>
    <xf numFmtId="0" fontId="15" fillId="0" borderId="43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7" fillId="23" borderId="20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7" fillId="23" borderId="18" xfId="0" applyFont="1" applyFill="1" applyBorder="1" applyAlignment="1">
      <alignment horizontal="center" vertical="center" wrapText="1"/>
    </xf>
    <xf numFmtId="0" fontId="7" fillId="23" borderId="24" xfId="0" applyFont="1" applyFill="1" applyBorder="1" applyAlignment="1">
      <alignment horizontal="center" vertical="center" wrapText="1"/>
    </xf>
    <xf numFmtId="0" fontId="5" fillId="23" borderId="65" xfId="43" applyFont="1" applyFill="1" applyBorder="1" applyAlignment="1">
      <alignment horizontal="center" vertical="center" wrapText="1"/>
    </xf>
    <xf numFmtId="0" fontId="5" fillId="23" borderId="48" xfId="43" applyFont="1" applyFill="1" applyBorder="1" applyAlignment="1">
      <alignment horizontal="center" vertical="center" wrapText="1"/>
    </xf>
    <xf numFmtId="0" fontId="14" fillId="0" borderId="0" xfId="43" applyFont="1" applyFill="1" applyBorder="1" applyAlignment="1">
      <alignment horizontal="center" vertical="center" wrapText="1"/>
    </xf>
    <xf numFmtId="0" fontId="14" fillId="0" borderId="70" xfId="43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left" wrapText="1"/>
    </xf>
    <xf numFmtId="0" fontId="5" fillId="23" borderId="65" xfId="0" applyFont="1" applyFill="1" applyBorder="1" applyAlignment="1">
      <alignment horizontal="center" vertical="center" wrapText="1"/>
    </xf>
    <xf numFmtId="0" fontId="5" fillId="23" borderId="48" xfId="0" applyFont="1" applyFill="1" applyBorder="1" applyAlignment="1">
      <alignment horizontal="center" vertical="center" wrapText="1"/>
    </xf>
    <xf numFmtId="0" fontId="5" fillId="23" borderId="27" xfId="0" applyFont="1" applyFill="1" applyBorder="1" applyAlignment="1">
      <alignment horizontal="center" vertical="center" wrapText="1"/>
    </xf>
    <xf numFmtId="0" fontId="5" fillId="23" borderId="3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23" borderId="20" xfId="43" applyFont="1" applyFill="1" applyBorder="1" applyAlignment="1">
      <alignment horizontal="center" vertical="center" wrapText="1"/>
    </xf>
    <xf numFmtId="0" fontId="7" fillId="23" borderId="21" xfId="43" applyFont="1" applyFill="1" applyBorder="1" applyAlignment="1">
      <alignment horizontal="center" vertical="center" wrapText="1"/>
    </xf>
    <xf numFmtId="0" fontId="7" fillId="23" borderId="22" xfId="43" applyFont="1" applyFill="1" applyBorder="1" applyAlignment="1">
      <alignment horizontal="center" vertical="center" wrapText="1"/>
    </xf>
    <xf numFmtId="0" fontId="7" fillId="23" borderId="17" xfId="43" applyFont="1" applyFill="1" applyBorder="1" applyAlignment="1">
      <alignment horizontal="center" vertical="center" wrapText="1"/>
    </xf>
    <xf numFmtId="0" fontId="7" fillId="23" borderId="18" xfId="43" applyFont="1" applyFill="1" applyBorder="1" applyAlignment="1">
      <alignment horizontal="center" vertical="center" wrapText="1"/>
    </xf>
    <xf numFmtId="0" fontId="7" fillId="23" borderId="24" xfId="43" applyFont="1" applyFill="1" applyBorder="1" applyAlignment="1">
      <alignment horizontal="center" vertical="center" wrapText="1"/>
    </xf>
    <xf numFmtId="0" fontId="8" fillId="23" borderId="50" xfId="43" applyFont="1" applyFill="1" applyBorder="1" applyAlignment="1">
      <alignment horizontal="center" vertical="center" wrapText="1"/>
    </xf>
    <xf numFmtId="0" fontId="8" fillId="23" borderId="13" xfId="43" applyFont="1" applyFill="1" applyBorder="1" applyAlignment="1">
      <alignment horizontal="center" vertical="center" wrapText="1"/>
    </xf>
    <xf numFmtId="0" fontId="44" fillId="23" borderId="41" xfId="44" applyFont="1" applyFill="1" applyBorder="1" applyAlignment="1">
      <alignment horizontal="center" vertical="center" wrapText="1"/>
    </xf>
    <xf numFmtId="0" fontId="44" fillId="23" borderId="42" xfId="44" applyFont="1" applyFill="1" applyBorder="1" applyAlignment="1">
      <alignment horizontal="center" vertical="center" wrapText="1"/>
    </xf>
    <xf numFmtId="0" fontId="44" fillId="23" borderId="43" xfId="44" applyFont="1" applyFill="1" applyBorder="1" applyAlignment="1">
      <alignment horizontal="center" vertical="center" wrapText="1"/>
    </xf>
    <xf numFmtId="0" fontId="39" fillId="23" borderId="50" xfId="44" applyFont="1" applyFill="1" applyBorder="1" applyAlignment="1">
      <alignment horizontal="center" vertical="center"/>
    </xf>
    <xf numFmtId="0" fontId="39" fillId="23" borderId="13" xfId="44" applyFont="1" applyFill="1" applyBorder="1" applyAlignment="1">
      <alignment horizontal="center" vertical="center"/>
    </xf>
    <xf numFmtId="0" fontId="41" fillId="23" borderId="50" xfId="0" applyFont="1" applyFill="1" applyBorder="1" applyAlignment="1">
      <alignment horizontal="center" vertical="center" wrapText="1"/>
    </xf>
    <xf numFmtId="0" fontId="41" fillId="23" borderId="13" xfId="0" applyFont="1" applyFill="1" applyBorder="1" applyAlignment="1">
      <alignment horizontal="center" vertical="center" wrapText="1"/>
    </xf>
    <xf numFmtId="0" fontId="45" fillId="26" borderId="63" xfId="50" applyFont="1" applyFill="1" applyBorder="1" applyAlignment="1">
      <alignment horizontal="center" vertical="center"/>
    </xf>
    <xf numFmtId="0" fontId="45" fillId="26" borderId="27" xfId="50" applyFont="1" applyFill="1" applyBorder="1" applyAlignment="1">
      <alignment horizontal="center" vertical="center"/>
    </xf>
    <xf numFmtId="0" fontId="45" fillId="26" borderId="59" xfId="50" applyFont="1" applyFill="1" applyBorder="1" applyAlignment="1">
      <alignment horizontal="center" vertical="center"/>
    </xf>
  </cellXfs>
  <cellStyles count="51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3" xfId="43"/>
    <cellStyle name="Normale 4" xfId="47"/>
    <cellStyle name="Normale 4 2" xfId="48"/>
    <cellStyle name="Normale 4 3" xfId="49"/>
    <cellStyle name="Normale_LA-CP2011" xfId="5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61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produzione/LA/2010/CE-LA/analisiGestionali/LA/2010/CE-LA/originale/CE%20IV%20TRIMESTRE%202009/ULTIME%20VERSIONI/FILE%20DA%20LAVORARE/LAVORO/2008/NA%202/NA%202%20%20I%20TRIM.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%20III%20TRIMESTRE%202010/RISCONTRI%20AZIENDE/927/mar/Assegnazione/2008/2007/Integrazione%202007/Documents%20and%20Settings/valentinig/Impostazioni%20locali/Temporary%20Internet%20Files/OLK2/Modello%20Ingegnerizzato%202.2%20(minsal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2007/Integrazione%202007/Documents%20and%20Settings/valentinig/Impostazioni%20locali/Temporary%20Internet%20Files/OLK2/Modello%20Ingegnerizzato%202.2%20(mins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rbera/Desktop/IV%202010/SPECIFICA%20VOCE%20RICAVO/mar/Assegnazione/2008/2007/Integrazione%202007/Documents%20and%20Settings/valentinig/Impostazioni%20locali/Temporary%20Internet%20Files/OLK2/Modello%20Ingegnerizzato%202.2%20(minsal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mar/Assegnazione/2008/2007/Integrazione%202007/Documents%20and%20Settings/valentinig/Impostazioni%20locali/Temporary%20Internet%20Files/OLK2/Modello%20Ingegnerizzato%202.2%20(minsal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llegamentoEsternoRipristinato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Documenti\My%20documents_RS\PERSONALE\ANALISI%20FABBISOGNO\LAVORO\2008\NA%202\NA%202%20%20I%20TRIM.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/Documenti/SICILIA%20NEW%20NEW_luglio%202010/PIANO%20CONSOLIDAMENTO%2013-15/SICILIA/RS_tendenziale/Users/amaggiolini/Desktop/ART%2079/Mappatura%20personale%20da%20coop.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gela.adduce/Impostazioni%20locali/Temporary%20Internet%20Files/OLK79/050711%20previsione%20quadro%20tendenziale%202806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analisiGestionali/siclia_analisi_scostamenti/2012/2&#176;2012/1_RS_Analisi_2&#176;2012.v.6_5_la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LAVORO\2008\NA%202\NA%202%20%20I%20TRIM.%20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analisiGestionali/siclia_analisi_scostamenti/2012/2&#176;2012/1_RS_Analisi_2&#176;2012.v.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produzione/LA/2010/CE-LA/analisiGestionali/LA/2010/CE-LA/originale/CE%20IV%20TRIMESTRE%202009/ULTIME%20VERSIONI/FILE%20DA%20LAVORARE/Documents%20and%20Settings/scivaa1/Desktop/tariffario%20base%20Trento_Al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Massimo%20C\Project%20Itaca\Santa%20Giulia%20-%20file%20ricevuti\Modificati\Newc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Documenti\BILANCI\PREVENTIVI\2013\NEGOZIAZIONE\Rating%20BILANCIO%20SANITA\Rating%20AZIENDE_v2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analisiGestionali/LA/2012/LA/LA_vs_CE_2012_Azienda_v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PwCDati\PROGETTI\REGIONE%20SICILIANA\PERSONALE\DATI\D.1.2_2008\TRIM.%20IV\TAB.D.1.2_IV2008\102_21012009%20Tabella%20D%201.2%204&#176;%20trim.08%20ausl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/Documenti/SICILIA%20NEW%20NEW_luglio%202010/PIANO%20CONSOLIDAMENTO%2013-15/SICILIA/RS_tendenziale/CF/Clienti%20Milano/Valutazioni/Finmeccanica/Princing/Elicotter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/Documenti/SICILIA%20NEW%20NEW_luglio%202010/PIANO%20CONSOLIDAMENTO%2013-15/SICILIA/RS_tendenziale/Documenti/00%20-%20Progetti/Abruzzo/PIANI%20INDUSTRIALI/05_Modello/Modellino_new%20(version%201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pc\IMPOST~1\Temp\Rar$DI00.328\Documents%20and%20Settings\Utente\Documenti\PAOLO\IRCCS%20BONINO%20PULEJO\TABELLA%20D1.2\2009\OLD\STAMPATO%20TabellaD12%203&#176;%20trim.%202009_CON%20ESCLUSION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Users\Raffaele\Desktop\Tab.1.2%20NOVEMBRE\Modello__D.1.2_PROIEZ.ANNU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produzione/LA/2010/CE-LA/analisiGestionali/LA/2010/CE-LA/originale/3&#176;%20CE%202009%20Dati%20Aziende/LAVORO/2008/NA%202/NA%202%20%20I%20TRIM.%2020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Riparto%20FSR%202008/riparto%20RUSSO%20dicembre%202008/2007/Integrazione%202007/Ares/Simonetti/FSN2006/Documents%20and%20Settings/DP8000/Desktop/CFFB_Lavori_in_corso/MDC-REPARTO-Maggiori64anni/MOTORE-REGIONE-Ri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analisiGestionali/LA/2012/LA/2009/CE%20IV%20TRIMESTRE%202009/ULTIME%20VERSIONI/FILE%20DA%20LAVORARE/Documents%20and%20Settings/spaladini/Desktop/Documenti/Archivi%20Excel/Contabilit&#224;%20Economica/2002/Ce-Flussi/BilEconomic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/Documenti/SICILIA%20NEW%20NEW_luglio%202010/PIANO%20CONSOLIDAMENTO%2013-15/SICILIA/RS_tendenziale/MC/Documents%20and%20Settings/aottaviani/Local%20Settings/Temporary%20Internet%20Files/OLK23C/A/MODEL_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file%20cesare%20vecchio%20pc\Desktop\Nuova%20cartella%20(6)\Tabella_D.1.2_2009%20(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/Documenti/SICILIA%20NEW%20NEW_luglio%202010/PIANO%20CONSOLIDAMENTO%2013-15/SICILIA/RS_tendenziale/MC/CF/LOROD/PERSONAL/VUOTO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996\Documenti\Archivi%20Excel\Papardo\Contabilit&#224;%20Economica\Bilancio%202003\Documenti\Archivi%20Excel\Contabilit&#224;%20Economica\Be2002\BilEconomic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analisiGestionali/siclia_analisi_scostamenti/2012/2&#176;2012/0_CE_RS_analisiScostamenti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600c\SERVIZI\Documents%20and%20Settings\scivaa1\Desktop\tariffario%20base%20Trento_Al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ba\u2306\Documents%20and%20Settings\concettina_rizzo\Documenti\Download\Prospetti%20di%20verifica%201&#176;%20trimestre%202011%20Carme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analisiGestionali/siclia_analisi_scostamenti/2011/4&#176;2011/Risposte%20Aziende%20CE%20Consuntivo%202010%20v.02/927/Prospetti%20di%20verifica%20CONSUNTIVO%202010(1)%20CON%20LA%20CORREZIONE%20DEL%20SUES%201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ggeri/AppData/Local/Microsoft/Windows/Temporary%20Internet%20Files/Content.Outlook/GDRRLC9S/Regione%20Lazio/2012/05%20-%20MONITORAGGIO%20PERIODICO%20E%20COERENZA%20CON%20GLI%20INDICATORI%20ECONOMICI%20DEL%20SSR/II%20Trim%202012/Rapporto%20CE_II%20trim%202012_v5/CE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Dati%20economici/2012/consuntivo/Last%20work/CONSUNTIVO%202012/Risposte%20aziende/202/New%20Prospetti%20di%20verifica%20CONSUNTIVO%202012_v.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/Documenti/SICILIA%20NEW%20NEW_luglio%202010/PIANO%20CONSOLIDAMENTO%2013-15/SICILIA/RS_tendenziale/Users/msesto/Desktop/CE%20CONSUNTIVO%202011/Risposte%20Aziende/208/Prospetti%20di%20verifica%20CONSUNTIVO%20201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rbera/Desktop/IV%202010/SPECIFICA%20VOCE%20RICAVO/Users/cbarbera/Desktop/I%20TRIMESTRE%202010/I%20TRIMESTRE%202010/DOCUME~1/pc/IMPOST~1/Temp/Rar$DI00.328/Downloads/4%20-%20NEW_2008_TabellaD12_Vers.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3&#176;%20CE%202009%20Dati%20Aziende/Documents%20and%20Settings/spaladini/Local%20Settings/Temporary%20Internet%20Files/OLK38/Documents%20and%20Settings/Ialuna/Documenti/ASL%20CT3/2006/Contabilit&#224;%20analitica/Consuntivi/2005/Per%20Macrostruttura/Repor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Downloads\4%20-%20NEW_2008_TabellaD12_Vers.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analisiGestionali/siclia_analisi_scostamenti/2012/4&#176;2012/RS_Analisi_4&#176;2012.v.6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Massimo%20C\Project%20Itaca\Santa%20Giulia%20-%20file%20ricevuti\New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3143\PwCDati\Advisory\Clienti\Italia\Sanit&#224;\ARS\Supporto%20tecnico-professionale\Attivit&#224;\Verifiche%20Bilancio%202008\Analisi%20di%20bilancio\Confronto%20CE_Bilancio_TabA%202008%20al%2023_07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Impostazioni%20locali/Temp/wz3fa5/Allegati/Piani%20Operativi/Piano%20Operativo%20Regionale/Materiale_20101004/02_Farmaceutica%20HP3%20v1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rbera/Desktop/IV%202010/SPECIFICA%20VOCE%20RICAVO/Users/cbarbera/Desktop/I%20TRIMESTRE%202010/I%20TRIMESTRE%202010/DOCUME~1/pc/IMPOST~1/Temp/Rar$DI00.328/Documenti/Bilancio/MIN%20SAL%202006/analisi%20CE%202006/LA_analisi_2003%20v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2007/Integrazione%202007/Documenti/Regione%20Liguria/Liguria%20Ricerche/Modello%20Fiuggi/Ripartizione%20FSN/Rapporto%20finale/Modello%20Ingegnerizzato%202.2%20(minsal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202\c_compagnone\Documenti\Giovanni\Cannizzaro\Pianta%20Organica\Pianta%20organica%201997\P.o.-Dati%20Economici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Riparto%20FSR%202008/riparto%20RUSSO%20dicembre%202008/2007/Integrazione%202007/Documents%20and%20Settings/Valentinig/Impostazioni%20locali/Temporary%20Internet%20Files/OLK3/Ipotesi%20riparto%202006-2009%20-%20050706%20-%20COST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~1\SFE87~1.GAR\IMPOST~1\Temp\Rar$DI09.422\Previsioni%202005\AGGIORMAMENTO%203.08.04\Ipotesi%20riparto%202005-2007.%203.08.04.al%20netto%20manovr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Last%20work/CE%203&#176;%20Trim%202012/Analisi%20scostamenti%203&#176;2012/Elaborazioni_Da%20Tizy/1_RS_Analisi_3&#176;2012.v.5.7.3a_last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Documenti\Bilancio\MIN%20SAL%202006\analisi%20CE%202006\LA_analisi_2003%20v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c\Documenti\SICILIA%20NEW%20NEW\CONSUNTIVO%202009\DOCUME~1\pc\IMPOST~1\Temp\Rar$DI00.328\Documents%20and%20Settings\Preload\Desktop\Modello%20%20D.1.2%20MODELLOCE17APR200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Riparto%20FSR%202008/riparto%20RUSSO%20dicembre%202008/2007/Integrazione%202007/Ares/Simonetti/FSN2006/Documents%20and%20Settings/DP8000/Desktop/CFFB_Lavori_in_corso/MDC_DRG/MOTORI/Riepilogo-PUB-PRIV-STAT_MOB-A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mar/Assegnazione/2008/2007/Integrazione%202007/Ares/Simonetti/FSN2006/Documents%20and%20Settings/DP8000/Desktop/CFFB_Lavori_in_corso/MDC_DRG/MOTORI/Riepilogo-PUB-PRIV-STAT_MOB-ATT-PASS-REGIONE-MDC-2001-CFFB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i%20valentini\Documenti\Documenti\RIPARTO\2007\RIPARTO%20IPOTESI%202006-2008\Vincolate%2002-Agosto-0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Franco\2001\clienti\Project%20Hunter\Project%20Hunter%20stand%20alo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mar/Assegnazione/2008/2007/Integrazione%202007/Documenti/Regione%20Liguria/Liguria%20Ricerche/Modello%20Fiuggi/Ripartizione%20FSN/Rapporto%20finale/Modello%20Ingegnerizzato%202.2%20(minsal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hermes.morgavi/Documenti/modello%20previsione/Previsioni%20ufficiali/RPP%202006/050930%20previsione%20quadro%20programmatico%20190905%20-%20versione%20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ANGELO\Project%20DUCA\Mult%20bis%203%2010-04-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morgavi/Documenti/modello%20previsione/Previsioni%20ufficiali/Dpef%202005-2008/040803%20previsione%20quadro%20programmatico%2027%2007%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Riparto%20FSR%202008/riparto%20RUSSO%20dicembre%202008/2007/Integrazione%202007/Documenti/Regione%20Liguria/Liguria%20Ricerche/Modello%20Fiuggi/Ripartizione%20FSN/Rapporto%20finale/Modello%20Ingegnerizzato%202.2%20(minsal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ar/Assegnazione/2008/Riparto%20FSR%202008/riparto%20RUSSO%20dicembre%202008/2007/Integrazione%202007/Documents%20and%20Settings/valentinig/Impostazioni%20locali/Temporary%20Internet%20Files/OLK2/Modello%20Ingegnerizzato%202.2%20(mins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5">
          <cell r="B5">
            <v>4565677.4227499999</v>
          </cell>
        </row>
      </sheetData>
      <sheetData sheetId="3">
        <row r="5">
          <cell r="B5">
            <v>4565677.4227499999</v>
          </cell>
        </row>
      </sheetData>
      <sheetData sheetId="4">
        <row r="5">
          <cell r="B5">
            <v>4565677.4227499999</v>
          </cell>
        </row>
      </sheetData>
      <sheetData sheetId="5">
        <row r="5">
          <cell r="B5">
            <v>4565677.4227499999</v>
          </cell>
        </row>
      </sheetData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>
        <row r="5">
          <cell r="B5">
            <v>4565677.4227499999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C30">
            <v>0</v>
          </cell>
        </row>
      </sheetData>
      <sheetData sheetId="25"/>
      <sheetData sheetId="26"/>
      <sheetData sheetId="27"/>
      <sheetData sheetId="28"/>
      <sheetData sheetId="29">
        <row r="5">
          <cell r="B5">
            <v>4565677.4227499999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0">
          <cell r="C30">
            <v>0</v>
          </cell>
        </row>
      </sheetData>
      <sheetData sheetId="44"/>
      <sheetData sheetId="45"/>
      <sheetData sheetId="46"/>
      <sheetData sheetId="47"/>
      <sheetData sheetId="48">
        <row r="5">
          <cell r="B5">
            <v>4565677.4227499999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13">
          <cell r="C13">
            <v>0.05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 refreshError="1">
        <row r="5">
          <cell r="FA5">
            <v>7.6790999156557724E-2</v>
          </cell>
        </row>
        <row r="6">
          <cell r="FA6">
            <v>2.1314104551324493E-3</v>
          </cell>
        </row>
        <row r="7">
          <cell r="FA7">
            <v>0.15993459313277372</v>
          </cell>
        </row>
        <row r="8">
          <cell r="FA8">
            <v>7.7419180738275859E-3</v>
          </cell>
        </row>
        <row r="9">
          <cell r="FA9">
            <v>8.4148549553672205E-3</v>
          </cell>
        </row>
        <row r="10">
          <cell r="FA10">
            <v>8.0103228377457286E-2</v>
          </cell>
        </row>
        <row r="11">
          <cell r="FA11">
            <v>2.1645291495398056E-2</v>
          </cell>
        </row>
        <row r="12">
          <cell r="FA12">
            <v>2.9939440009094716E-2</v>
          </cell>
        </row>
        <row r="13">
          <cell r="FA13">
            <v>7.4266814358218497E-2</v>
          </cell>
        </row>
        <row r="14">
          <cell r="FA14">
            <v>6.5048848957404384E-2</v>
          </cell>
        </row>
        <row r="15">
          <cell r="FA15">
            <v>1.5458341651388985E-2</v>
          </cell>
        </row>
        <row r="16">
          <cell r="FA16">
            <v>2.7005446478368576E-2</v>
          </cell>
        </row>
        <row r="17">
          <cell r="FA17">
            <v>8.9749843269843491E-2</v>
          </cell>
        </row>
        <row r="18">
          <cell r="FA18">
            <v>2.2602051175370164E-2</v>
          </cell>
        </row>
        <row r="19">
          <cell r="FA19">
            <v>5.6704503594464349E-3</v>
          </cell>
        </row>
        <row r="20">
          <cell r="FA20">
            <v>9.2438637800972001E-2</v>
          </cell>
        </row>
        <row r="21">
          <cell r="FA21">
            <v>6.6630172025384182E-2</v>
          </cell>
        </row>
        <row r="22">
          <cell r="FA22">
            <v>1.0179500829405885E-2</v>
          </cell>
        </row>
        <row r="23">
          <cell r="FA23">
            <v>3.3577401087220578E-2</v>
          </cell>
        </row>
        <row r="24">
          <cell r="FA24">
            <v>8.3258741715253659E-2</v>
          </cell>
        </row>
        <row r="25"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0"/>
      <sheetName val="c1"/>
      <sheetName val="c2"/>
      <sheetName val="c3"/>
      <sheetName val="c4"/>
      <sheetName val="c5"/>
      <sheetName val="c6"/>
      <sheetName val="c7"/>
      <sheetName val="c8"/>
      <sheetName val="c9"/>
      <sheetName val="Crediti"/>
      <sheetName val="Debiti"/>
      <sheetName val="Present"/>
      <sheetName val="DBFE"/>
      <sheetName val="Fasi"/>
      <sheetName val="Macro"/>
      <sheetName val="PL"/>
      <sheetName val="TB"/>
      <sheetName val="Input"/>
      <sheetName val="TPivot"/>
      <sheetName val="Export"/>
      <sheetName val="CExCDC"/>
      <sheetName val="TM_FSR"/>
      <sheetName val="TM_Riepilogo_lld"/>
      <sheetName val="TM_dettaglio per singola voce ("/>
      <sheetName val="STRAORD ATT"/>
      <sheetName val="STRAORD PASS"/>
      <sheetName val="SOCIO SAN"/>
      <sheetName val="INT E PROT"/>
      <sheetName val="CTA"/>
      <sheetName val="RIA"/>
      <sheetName val="SPEC"/>
      <sheetName val="HOSP"/>
      <sheetName val="FARMAC CONV"/>
      <sheetName val="MED DI BASE"/>
      <sheetName val="ACC.TI rischi "/>
      <sheetName val="ONERI DIV"/>
      <sheetName val="MANUTENZ"/>
      <sheetName val="ALTRI SERV NN SANIT"/>
      <sheetName val="VARIAZ RIMAN"/>
      <sheetName val="PERSONALE"/>
      <sheetName val="ULT CONTRIB"/>
      <sheetName val="FSR VINC"/>
      <sheetName val="FSR INDISTINTO"/>
      <sheetName val="ACC.TI ALTRI"/>
      <sheetName val="Analisi-nuove (5)"/>
      <sheetName val="Analisi-nuove (3)"/>
      <sheetName val="Cons 2008 N.Az"/>
      <sheetName val="4°2009 OLD"/>
      <sheetName val="30 sett proiez"/>
      <sheetName val="31 ago proiez"/>
      <sheetName val="4° 2009 NEW"/>
      <sheetName val="CE Nuovo Modello"/>
      <sheetName val="0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921"/>
      <sheetName val="922"/>
      <sheetName val="923"/>
      <sheetName val="924"/>
      <sheetName val="925"/>
      <sheetName val="926"/>
      <sheetName val="927"/>
      <sheetName val="928"/>
      <sheetName val="960"/>
      <sheetName val="999 SENZA 000"/>
      <sheetName val="999 "/>
      <sheetName val="old_new_3°ce 2008"/>
      <sheetName val="TM_CE Nuovo Modello"/>
      <sheetName val="TM_Foglio3"/>
      <sheetName val="TM_transcodifica"/>
      <sheetName val="STIMA A FINIRE SU CE_30_09"/>
      <sheetName val="2CE2008_risch_31_12"/>
      <sheetName val="TM_Scost x az x costo"/>
      <sheetName val="TM_Prog07_CEcons06"/>
      <sheetName val="TM_CONS06-PROG07"/>
      <sheetName val="TM_PROG07-CONS06"/>
      <sheetName val="ABC"/>
      <sheetName val="RN"/>
      <sheetName val="CONTI"/>
      <sheetName val="BILRIC"/>
      <sheetName val="NOTAINT"/>
      <sheetName val="RF"/>
      <sheetName val="Tabelle"/>
      <sheetName val="QRY-EXTRA"/>
      <sheetName val="QRY-INTRA-AUTO"/>
      <sheetName val="FRONT"/>
      <sheetName val="Riepilogo-MDC"/>
      <sheetName val="ASL-Passiva"/>
      <sheetName val="MDC-Passiva"/>
      <sheetName val="FRONT-65-74"/>
      <sheetName val="Riepilogo-MDC (2)"/>
      <sheetName val="ASL-Passiva (2)"/>
      <sheetName val="MDC-Passiva (2)"/>
      <sheetName val="RIEPILOGO_MDC-65-74"/>
      <sheetName val="ASL-PASS-65-74"/>
      <sheetName val="RIEP_MDC-PASS-TASSO-65-74"/>
      <sheetName val="FRONT-75"/>
      <sheetName val="RIEPILOGO_MDC-75"/>
      <sheetName val="ASL-PASS-75"/>
      <sheetName val="RIEP_MDC-PASS-TASSO-75"/>
      <sheetName val="RIEPILOGO_MDC-PASS-TOT"/>
      <sheetName val="RIEPILOGO_MDC-PASS-AUTO"/>
      <sheetName val="RIEPILOGO_MDC-PASS-INTRA"/>
      <sheetName val="RIEPILOGO_MDC-PASS-EXTRA"/>
      <sheetName val="Introduzione"/>
      <sheetName val="Quadro macro"/>
      <sheetName val="IRAP IRPEF 03-04"/>
      <sheetName val="dati fiscali 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  <sheetName val="Fascia 1"/>
      <sheetName val="Fascia 2"/>
      <sheetName val="Fascia 3"/>
      <sheetName val="Frontespizio"/>
      <sheetName val="Fabb. Nazionale"/>
      <sheetName val="SINTESI"/>
      <sheetName val="SINTESI 4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E SANITA GIUGNO 2008"/>
      <sheetName val="fondo"/>
      <sheetName val="calcoli oneri 118"/>
      <sheetName val="costo 118 "/>
      <sheetName val="pulizia straord"/>
      <sheetName val="SCHEMA bilancio 2008"/>
      <sheetName val="SP 2008"/>
      <sheetName val="CE 2008"/>
      <sheetName val="TOT ASL anno def "/>
      <sheetName val="TOT AO anno def"/>
      <sheetName val="Netto_Residenza"/>
      <sheetName val="FINALE AREA DI CONSOLID"/>
      <sheetName val="FINALE STR GEST. DIRETTA"/>
      <sheetName val="chiamalo"/>
      <sheetName val="Da_Lordo_Prodotto"/>
      <sheetName val="Pivot_Pschiatria"/>
      <sheetName val="Buono"/>
      <sheetName val="LEA"/>
      <sheetName val="Pivot_Verifica"/>
      <sheetName val="Verifica"/>
      <sheetName val="Riconosciuto_Lea"/>
      <sheetName val="Lordo_Fascia"/>
      <sheetName val="Psichiatria"/>
      <sheetName val="TAB_PV_prod vs bdg"/>
      <sheetName val="Dialog5"/>
      <sheetName val="Title"/>
      <sheetName val="Contents"/>
      <sheetName val="Tab1"/>
      <sheetName val="Inputs"/>
      <sheetName val="Tab2"/>
      <sheetName val="Fixed P&amp;L"/>
      <sheetName val="Fixed market"/>
      <sheetName val="Fixed voice"/>
      <sheetName val="Fixed Internet"/>
      <sheetName val="Fixed costs"/>
      <sheetName val="Fixed capex"/>
      <sheetName val="Fixed scenarios"/>
      <sheetName val="Tab3"/>
      <sheetName val="Mobile P&amp;L"/>
      <sheetName val="Mobile market"/>
      <sheetName val="Mobile voice"/>
      <sheetName val="Mobile data and others"/>
      <sheetName val="Mobile ARPU"/>
      <sheetName val="Mobile costs"/>
      <sheetName val="Mobile capex"/>
      <sheetName val="Mobile scenarios"/>
      <sheetName val="Tab4"/>
      <sheetName val="Conso Rev and EBITDA"/>
      <sheetName val="Rev and Costs Upside"/>
      <sheetName val="P&amp;L to NI"/>
      <sheetName val="D&amp;A and provisions"/>
      <sheetName val="BS"/>
      <sheetName val="BS assumptions"/>
      <sheetName val="CF"/>
      <sheetName val="Debt Structure"/>
      <sheetName val="Taxes"/>
      <sheetName val="Tab5"/>
      <sheetName val="Disposals"/>
      <sheetName val="P&amp;L post disposals"/>
      <sheetName val="BS Assumptions Post Disposal"/>
      <sheetName val="BS Post Disposal"/>
      <sheetName val="Debt Structure Post Disposal"/>
      <sheetName val="CF Post Disposals"/>
      <sheetName val="Taxes Post Disposals"/>
      <sheetName val="Summary Cases"/>
      <sheetName val="Tab6"/>
      <sheetName val="Financial ratios"/>
      <sheetName val="Tab7"/>
      <sheetName val="Transaction Structure"/>
      <sheetName val="Debt Structure IRR"/>
      <sheetName val="IRR"/>
      <sheetName val="Tab8"/>
      <sheetName val="Valuation"/>
      <sheetName val="WACC"/>
      <sheetName val="DCFs"/>
      <sheetName val="Incumbent cocos"/>
      <sheetName val="Mobile cocos"/>
      <sheetName val="Altnets cocos"/>
      <sheetName val="TabA"/>
      <sheetName val="Fixed benchmarking"/>
      <sheetName val="Mobile benchmaring"/>
      <sheetName val="Group benchmaring"/>
      <sheetName val="Brokers"/>
      <sheetName val="BLANK"/>
      <sheetName val="Dialog1"/>
      <sheetName val="Module1"/>
      <sheetName val="Standard page"/>
      <sheetName val="Dati"/>
      <sheetName val="Tabella"/>
      <sheetName val="CE Vecchio modello su 5-3 mesi"/>
      <sheetName val="CE2008xASL"/>
      <sheetName val="CE old modello su 5-3 mesixASL"/>
      <sheetName val="CEnew_old_2008xASL"/>
      <sheetName val="1°2008_last "/>
      <sheetName val="1°2007"/>
      <sheetName val="31Maggio2008-bis"/>
      <sheetName val="2007"/>
      <sheetName val="sheet"/>
      <sheetName val="Personale_hp2_OK (noaup)"/>
      <sheetName val="TM_Riclassifica nuove strutture"/>
      <sheetName val="analisi rimanenze"/>
      <sheetName val="sopravvenienze passive"/>
      <sheetName val="COMPONENTI STRAORDINARIE"/>
      <sheetName val="Personale_NUOVE_OK"/>
      <sheetName val="Personale_VECCHIE"/>
      <sheetName val="TM_Analisi-nuove aziende"/>
      <sheetName val="Analisi-nuove aziende_OK"/>
      <sheetName val="Analisi-vecchie aziende"/>
      <sheetName val="1°2008"/>
      <sheetName val="2°2008"/>
      <sheetName val="3°2008"/>
      <sheetName val="4°2008"/>
      <sheetName val="2008"/>
      <sheetName val="1°2009"/>
      <sheetName val="2°2009"/>
      <sheetName val="3°2009"/>
      <sheetName val="4°2009"/>
      <sheetName val="Riclassifica nuove strutture"/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Teste_2009"/>
      <sheetName val="Teste_2008"/>
      <sheetName val="Rilevazione"/>
      <sheetName val="Detta-spesa"/>
      <sheetName val="TAB_CONV"/>
      <sheetName val="FONDI"/>
      <sheetName val="Rinnovi_Contr"/>
      <sheetName val="Costi_CCNL"/>
      <sheetName val="Cat_Protette"/>
      <sheetName val="San_Raffaele"/>
      <sheetName val="118"/>
      <sheetName val="Dett_Altre"/>
      <sheetName val="NOTE"/>
      <sheetName val="Dett_Rimborsi"/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  <sheetName val="Tab A 30 (2)"/>
      <sheetName val="Tab A 30"/>
      <sheetName val="Tab A 17"/>
      <sheetName val="Prospetto_1.1"/>
      <sheetName val="Prospetto_1.2_ASP AG"/>
      <sheetName val="Prospetto BdV - ASP AG (2)"/>
      <sheetName val="Sheet2"/>
      <sheetName val="Sheet3"/>
      <sheetName val="Analisi-nuove (4)"/>
      <sheetName val="Analisi-nuove aziende (2)"/>
      <sheetName val="Schema tipo"/>
      <sheetName val="CE Vecchio modello"/>
      <sheetName val="cons 2008"/>
      <sheetName val="2007 (cons)"/>
      <sheetName val="RS_progr_07_09"/>
      <sheetName val="Schemi riclassifica Nuovo CE"/>
      <sheetName val="Tabella Pers"/>
      <sheetName val="Tabella Rocc"/>
      <sheetName val="NEW"/>
      <sheetName val="OLD"/>
      <sheetName val="Quota capitaria + funzioni "/>
      <sheetName val="Consuntivo 2009"/>
      <sheetName val="I 2009"/>
      <sheetName val="Prev. 2010"/>
      <sheetName val="Proiezione I TRIM 2010"/>
      <sheetName val="I TRIM 2010"/>
      <sheetName val="999"/>
      <sheetName val="TESTE"/>
      <sheetName val="MOB EXTRA "/>
      <sheetName val="tetti 10"/>
      <sheetName val="screening"/>
      <sheetName val="insussist personale"/>
      <sheetName val="MMG"/>
      <sheetName val="FARMA"/>
      <sheetName val="MANUT"/>
      <sheetName val="CONS E COLL"/>
      <sheetName val="RSA"/>
      <sheetName val="Oneri Gestione"/>
      <sheetName val="altri ONERI DIV"/>
      <sheetName val="118_4°2009"/>
      <sheetName val="acn_ccnl"/>
      <sheetName val="Personale_hp2"/>
      <sheetName val="Quota capitariaold"/>
      <sheetName val="Carica attività"/>
      <sheetName val="Carica del"/>
      <sheetName val="Rapporto Attività_MAG 10"/>
      <sheetName val="Tassonomia filoni progettuali"/>
      <sheetName val="Rapporto Attività_NOV 09"/>
      <sheetName val="Rapporto Attività_DIC 09"/>
      <sheetName val="Rapporto Attività_GEN 10"/>
      <sheetName val="Rapporto Attività_FEB 10"/>
      <sheetName val="Rapporto Attività_MAR 10"/>
      <sheetName val="Rapporto Attività_GIU 10"/>
      <sheetName val="ONERI DIVERSI DI GESTIONE"/>
      <sheetName val="ALTRI BENI SANITARI"/>
      <sheetName val="PRODOTTI FARMACEUTICI"/>
      <sheetName val="ALTRI SERVIZI SANITARI"/>
      <sheetName val="TM_SEZIONE 1"/>
      <sheetName val="Copertina"/>
      <sheetName val="Par. 2.2"/>
      <sheetName val="Par. 3"/>
      <sheetName val="ESEMPI------&gt;"/>
      <sheetName val="Par. 4.1"/>
      <sheetName val="Par. 5.1"/>
      <sheetName val="Par.6 "/>
      <sheetName val="Manovra es. 1 - Impatto"/>
      <sheetName val="Manovra es. 1 - Elaborazione"/>
      <sheetName val="Manovra es. 2 - Impatto"/>
      <sheetName val="Manovra es. 2 - Elaborazione"/>
      <sheetName val="Manovra es. 3 - Impatto"/>
      <sheetName val="Manovra es. 3 - Elaborazione"/>
      <sheetName val="All.1 Quadro ten_prog 2010_2012"/>
      <sheetName val="All.3"/>
      <sheetName val="CE TEND_PROGR"/>
      <sheetName val="ASSEGNAZIONE 2010 "/>
      <sheetName val="schema ADDUCE"/>
      <sheetName val="stima IV CE"/>
      <sheetName val="tot adduce "/>
      <sheetName val="AGGREGATI del trim"/>
      <sheetName val="aggregati della stima"/>
      <sheetName val="confronto trim precedenti"/>
      <sheetName val="TM_Proiezioni costi esterni"/>
      <sheetName val="TM_RE"/>
      <sheetName val="TM_Riepilogo Stima a finire"/>
      <sheetName val="TM_Quote vincolate"/>
      <sheetName val="Schema_1°_2010 "/>
      <sheetName val="Quote vincolate"/>
      <sheetName val="TM_Schema 3° trim 09"/>
      <sheetName val="TM_RIAB_ex art 26"/>
      <sheetName val="Quadratura costi esterni"/>
      <sheetName val="Modello_mobilità_4°09"/>
      <sheetName val="Prodotti Farma e Emoderivat2010"/>
      <sheetName val="Schema MEF Tabelle dettagli "/>
      <sheetName val="Schema MEF Tabelle dettagli"/>
      <sheetName val="TM_Quadratura 000 - fix"/>
      <sheetName val="RIA_ex art_26"/>
      <sheetName val="TM_Quadratura 000 - fix-in proi"/>
      <sheetName val="TM_Quadratura costi esterni"/>
      <sheetName val="TM_SCOSTAMENTI_NUOVE"/>
      <sheetName val="Schema 1°2010-Nuove Aziende "/>
      <sheetName val="Schema 4°2009-Nuove Aziende"/>
      <sheetName val="Schema 2008-Nuove Aziende"/>
      <sheetName val="Quadratura 000 (old)"/>
      <sheetName val="Quadratura 000"/>
      <sheetName val="RE"/>
      <sheetName val="Proiezione 1°2010"/>
      <sheetName val="SCOSTAMENTI_NUOVE"/>
      <sheetName val="RINNOVI CONTRATTUALI 2009"/>
      <sheetName val="RINNOVI CONTRATTUALI 2010"/>
      <sheetName val="Consuntivo 2009 25 giu"/>
      <sheetName val="New aziende"/>
      <sheetName val="New_CE___Riepilogo_in_riga_con_"/>
      <sheetName val="B02435 IND DE MARIA"/>
      <sheetName val="costo del personale (2)"/>
      <sheetName val="costo del personale"/>
      <sheetName val="SPECIALISTICA_2010 (3)"/>
      <sheetName val="OSPEDALIERA_2010"/>
      <sheetName val="Prodotti Farma e Emoderivati"/>
      <sheetName val="Schema MEF Tabelle dettagli (2)"/>
      <sheetName val="FARMACEUTICA CONVENZ"/>
      <sheetName val="Accantonamenti "/>
      <sheetName val="_TM_sintex"/>
      <sheetName val="sintex 1"/>
      <sheetName val="sintex 2"/>
      <sheetName val="C09CA"/>
      <sheetName val="C10AA"/>
      <sheetName val="A02BC"/>
      <sheetName val="N06AB"/>
      <sheetName val="C09A + C09C"/>
      <sheetName val="C09B + C09D"/>
      <sheetName val="A02BC."/>
      <sheetName val="AIFA A02B"/>
      <sheetName val="base"/>
      <sheetName val="base mensile 2009"/>
      <sheetName val="Totale Aziende"/>
      <sheetName val="101_OK"/>
      <sheetName val="2° trim 2009_101"/>
      <sheetName val="102_OK"/>
      <sheetName val="2° trim 2009_102"/>
      <sheetName val="103_OK"/>
      <sheetName val="2° trim 2009_103"/>
      <sheetName val="104_OK"/>
      <sheetName val="2° trim 2009_104"/>
      <sheetName val="TM_105 ok"/>
      <sheetName val="105_OK"/>
      <sheetName val="2° trim 2009_105"/>
      <sheetName val="106_OK"/>
      <sheetName val="2° trim 2009_106"/>
      <sheetName val="107"/>
      <sheetName val="2° trim 2009_107"/>
      <sheetName val="108_OK"/>
      <sheetName val="2° trim 2009_108"/>
      <sheetName val="109_OK"/>
      <sheetName val="2° trim 2009_109"/>
      <sheetName val="901_OK"/>
      <sheetName val="2° trim 2009_901"/>
      <sheetName val="902_OK"/>
      <sheetName val="2° trim 2009_902"/>
      <sheetName val="903_ OK"/>
      <sheetName val="2° trim 2009_903"/>
      <sheetName val="904_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0">
          <cell r="D10" t="str">
            <v>Costi d'impianto e di ampliamento</v>
          </cell>
        </row>
        <row r="14">
          <cell r="D14" t="str">
            <v>Immobilizzazioni  imm. in corso e acconti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/>
      <sheetData sheetId="156" refreshError="1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/>
      <sheetData sheetId="468" refreshError="1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Dati"/>
      <sheetName val="Anagrafica CRIL"/>
      <sheetName val="Indic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logia servizio"/>
      <sheetName val="Tracciato"/>
      <sheetName val="Mappatura personale da coop."/>
    </sheetNames>
    <definedNames>
      <definedName name="aaaaaaaaaaaaaa" refersTo="#RIF!"/>
      <definedName name="stampa" refersTo="#RIF!"/>
      <definedName name="stampa_c" refersTo="#RIF!"/>
      <definedName name="Stampa_Carrara" refersTo="#RIF!"/>
      <definedName name="stampa_r" refersTo="#RI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aterfall"/>
      <sheetName val="AppoggioWaterfall"/>
      <sheetName val="grafici"/>
      <sheetName val="Schema MEF Tabelle dettagli"/>
      <sheetName val="Schema MEF (CE)LLd_3"/>
      <sheetName val="ap.Aziende"/>
      <sheetName val="CE_New_Modello"/>
      <sheetName val="Dettaglio Voci di CE"/>
      <sheetName val="SCOSTAMENTI_AGGREGATI"/>
      <sheetName val="consumi"/>
      <sheetName val="QUADRATURA EXTRAFSR"/>
      <sheetName val="Componenti straordinarie "/>
      <sheetName val="Prodotti Farma e Emoderivati_ol"/>
      <sheetName val="Saldo_mobilità"/>
      <sheetName val="RE"/>
      <sheetName val="appoggio2"/>
      <sheetName val="appoggio1"/>
      <sheetName val="Personale_2"/>
      <sheetName val="File F"/>
      <sheetName val="MDB"/>
      <sheetName val="Hosp_Amb_privato"/>
      <sheetName val="INT_PROT"/>
      <sheetName val="RSA"/>
      <sheetName val="CTA"/>
      <sheetName val="RIA_ex art_26"/>
      <sheetName val="CE TEND_PROGR_2011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">
          <cell r="D2" t="str">
            <v>000</v>
          </cell>
        </row>
        <row r="3">
          <cell r="D3" t="str">
            <v>201</v>
          </cell>
        </row>
        <row r="4">
          <cell r="D4" t="str">
            <v>202</v>
          </cell>
        </row>
        <row r="5">
          <cell r="D5" t="str">
            <v>203</v>
          </cell>
        </row>
        <row r="6">
          <cell r="D6" t="str">
            <v>204</v>
          </cell>
        </row>
        <row r="7">
          <cell r="D7" t="str">
            <v>205</v>
          </cell>
        </row>
        <row r="8">
          <cell r="D8" t="str">
            <v>206</v>
          </cell>
        </row>
        <row r="9">
          <cell r="D9" t="str">
            <v>207</v>
          </cell>
        </row>
        <row r="10">
          <cell r="D10" t="str">
            <v>208</v>
          </cell>
        </row>
        <row r="11">
          <cell r="D11" t="str">
            <v>209</v>
          </cell>
        </row>
        <row r="12">
          <cell r="D12" t="str">
            <v>921</v>
          </cell>
        </row>
        <row r="13">
          <cell r="D13" t="str">
            <v>922</v>
          </cell>
        </row>
        <row r="14">
          <cell r="D14" t="str">
            <v>923</v>
          </cell>
        </row>
        <row r="15">
          <cell r="D15" t="str">
            <v>924</v>
          </cell>
        </row>
        <row r="16">
          <cell r="D16" t="str">
            <v>925</v>
          </cell>
        </row>
        <row r="17">
          <cell r="D17" t="str">
            <v>926</v>
          </cell>
        </row>
        <row r="18">
          <cell r="D18" t="str">
            <v>927</v>
          </cell>
        </row>
        <row r="19">
          <cell r="D19" t="str">
            <v>928</v>
          </cell>
        </row>
        <row r="20">
          <cell r="D20" t="str">
            <v>960</v>
          </cell>
        </row>
        <row r="21">
          <cell r="D21" t="str">
            <v>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C1" t="str">
            <v>aggregato</v>
          </cell>
        </row>
        <row r="2">
          <cell r="C2" t="str">
            <v>01-01-contributi F.S.R. indistinto</v>
          </cell>
          <cell r="H2" t="str">
            <v>02-01-00-Saldo mobilità in compensazione infra</v>
          </cell>
        </row>
        <row r="3">
          <cell r="C3" t="str">
            <v>01-02-contributi F.S.R. vincolato</v>
          </cell>
          <cell r="H3" t="str">
            <v>02-01-05-Saldo mobilità non in compensazione infra</v>
          </cell>
        </row>
        <row r="4">
          <cell r="C4" t="str">
            <v xml:space="preserve">01-contributi F.S.R. </v>
          </cell>
        </row>
        <row r="5">
          <cell r="C5" t="str">
            <v>02-01-01-Ricavi mobilità in compensazione infra</v>
          </cell>
        </row>
        <row r="6">
          <cell r="C6" t="str">
            <v>02-01-02-Costi mobilità in compensazione infra</v>
          </cell>
        </row>
        <row r="7">
          <cell r="C7" t="str">
            <v>02-01-00-Saldo mobilità in compensazione infra</v>
          </cell>
        </row>
        <row r="8">
          <cell r="C8" t="str">
            <v>02-01-03-Ricavi mobilità non in compensazione infra</v>
          </cell>
        </row>
        <row r="9">
          <cell r="C9" t="str">
            <v>02-01-04-Costi mobilità non in compensazione infra</v>
          </cell>
        </row>
        <row r="10">
          <cell r="C10" t="str">
            <v>02-01-05-Saldo mobilità non in compensazione infra</v>
          </cell>
        </row>
        <row r="11">
          <cell r="C11" t="str">
            <v>02-01-Saldo mobilità infra</v>
          </cell>
        </row>
        <row r="12">
          <cell r="C12" t="str">
            <v>02-02-01-Ricavi mobilità in compensazione extra</v>
          </cell>
        </row>
        <row r="13">
          <cell r="C13" t="str">
            <v>02-02-02-Costi mobilità in compensazione extra</v>
          </cell>
        </row>
        <row r="14">
          <cell r="C14" t="str">
            <v>02-02-00-Saldo mobilità in compensazione extra</v>
          </cell>
        </row>
        <row r="15">
          <cell r="C15" t="str">
            <v>02-02-03-Ricavi mobilità non in compensazione extra</v>
          </cell>
        </row>
        <row r="16">
          <cell r="C16" t="str">
            <v>02-02-04-Costi mobilità non in compensazione extra</v>
          </cell>
        </row>
        <row r="17">
          <cell r="C17" t="str">
            <v>02-02-05-Saldo mobilità non in compensazione extra</v>
          </cell>
        </row>
        <row r="18">
          <cell r="C18" t="str">
            <v>02-02-Saldo mobilità extra</v>
          </cell>
        </row>
        <row r="19">
          <cell r="C19" t="str">
            <v>02-09-01-Ricavi infragruppo regionali</v>
          </cell>
        </row>
        <row r="20">
          <cell r="C20" t="str">
            <v>02-09-02-Costi infragruppo regionali</v>
          </cell>
        </row>
        <row r="21">
          <cell r="C21" t="str">
            <v>02-09-Saldo infragruppo regionale</v>
          </cell>
        </row>
        <row r="22">
          <cell r="C22" t="str">
            <v>02-Saldo mobilità</v>
          </cell>
        </row>
        <row r="23">
          <cell r="C23" t="str">
            <v>03-01-01-ulteriori trasferimenti pubblici (ricerca corrente/copertura LEA)</v>
          </cell>
        </row>
        <row r="24">
          <cell r="C24" t="str">
            <v>03-01-02-01-ulteriori trasferimenti pubblici dell'esercizio per ricerca finalizzata/vincolati</v>
          </cell>
        </row>
        <row r="25">
          <cell r="C25" t="str">
            <v>03-01-02-03-Utilizzi di trasferimenti pubblici di altri esercizi per ricerca finalizzata/vincolati</v>
          </cell>
        </row>
        <row r="26">
          <cell r="C26" t="str">
            <v>03-01-02-ulteriori trasferimenti pubblici (ricerca finalizzata/vincolati)</v>
          </cell>
        </row>
        <row r="27">
          <cell r="C27" t="str">
            <v>03-01-03-ulteriori trasferimenti pubblici (extra LEA/altro)</v>
          </cell>
        </row>
        <row r="28">
          <cell r="C28" t="str">
            <v>03-01-ulteriori trasferimenti pubblici</v>
          </cell>
        </row>
        <row r="29">
          <cell r="C29" t="str">
            <v>03-03-Ticket</v>
          </cell>
        </row>
        <row r="30">
          <cell r="C30" t="str">
            <v>03-04-01-01-Contributi c/esercizio da privati</v>
          </cell>
        </row>
        <row r="31">
          <cell r="C31" t="str">
            <v>03-04-01-03-Utilizzi per quote di altri esercizi contributi da privati</v>
          </cell>
        </row>
        <row r="32">
          <cell r="C32" t="str">
            <v>03-04-01-Contributi da privati</v>
          </cell>
        </row>
        <row r="33">
          <cell r="C33" t="str">
            <v>03-04-02-pay back</v>
          </cell>
        </row>
        <row r="34">
          <cell r="C34" t="str">
            <v>03-04-09-altre entrate proprie</v>
          </cell>
        </row>
        <row r="35">
          <cell r="C35" t="str">
            <v>03-04-altre entrate proprie</v>
          </cell>
        </row>
        <row r="36">
          <cell r="C36" t="str">
            <v>03-entrate proprie</v>
          </cell>
        </row>
        <row r="37">
          <cell r="C37" t="str">
            <v>03-02-01-ricavi intramoenia</v>
          </cell>
        </row>
        <row r="38">
          <cell r="C38" t="str">
            <v>03-02-02-costi intramoenia</v>
          </cell>
        </row>
        <row r="39">
          <cell r="C39" t="str">
            <v>03-02-saldo intramoenia</v>
          </cell>
        </row>
        <row r="40">
          <cell r="C40" t="str">
            <v>Totale Ricavi Netti</v>
          </cell>
        </row>
        <row r="41">
          <cell r="C41" t="str">
            <v>11-01-01-01-personale sanitario-dipendente-tempo indeterminato</v>
          </cell>
        </row>
        <row r="42">
          <cell r="C42" t="str">
            <v>11-01-01-02-personale sanitario-dipendente-tempo determinato</v>
          </cell>
        </row>
        <row r="43">
          <cell r="C43" t="str">
            <v>11-01-01-03-personale sanitario-dipendente-altro</v>
          </cell>
        </row>
        <row r="44">
          <cell r="C44" t="str">
            <v>11-01-01-personale sanitario-dipendente</v>
          </cell>
        </row>
        <row r="45">
          <cell r="C45" t="str">
            <v>11-02-01-01-personale non sanitario-dipendente-tempo indeterminato</v>
          </cell>
        </row>
        <row r="46">
          <cell r="C46" t="str">
            <v>11-02-01-02-personale non sanitario-dipendente-tempo determinato</v>
          </cell>
        </row>
        <row r="47">
          <cell r="C47" t="str">
            <v>11-02-01-03-personale non sanitario-dipendente-altro</v>
          </cell>
        </row>
        <row r="48">
          <cell r="C48" t="str">
            <v>11-02-01-personale non sanitario-dipendente</v>
          </cell>
        </row>
        <row r="49">
          <cell r="C49" t="str">
            <v>11-01-02-personale sanitario-non dipendente</v>
          </cell>
        </row>
        <row r="50">
          <cell r="C50" t="str">
            <v>11-02-02-personale non sanitario-non dipendente</v>
          </cell>
        </row>
        <row r="51">
          <cell r="C51" t="str">
            <v>11-01 personale sanitario</v>
          </cell>
        </row>
        <row r="52">
          <cell r="C52" t="str">
            <v>11-02 personale non sanitario</v>
          </cell>
        </row>
        <row r="53">
          <cell r="C53" t="str">
            <v>11-personale</v>
          </cell>
        </row>
        <row r="54">
          <cell r="C54" t="str">
            <v>12-prodotti farmaceutici e emoderivati</v>
          </cell>
        </row>
        <row r="55">
          <cell r="C55" t="str">
            <v>13-01-01-dispositivi medici</v>
          </cell>
        </row>
        <row r="56">
          <cell r="C56" t="str">
            <v>13-01-02-altri beni sanitari</v>
          </cell>
        </row>
        <row r="57">
          <cell r="C57" t="str">
            <v>13-01-altri beni sanitari</v>
          </cell>
        </row>
        <row r="58">
          <cell r="C58" t="str">
            <v>13-02-beni non sanitari</v>
          </cell>
        </row>
        <row r="59">
          <cell r="C59" t="str">
            <v>13-03-01-01-servizi grandi appalti</v>
          </cell>
        </row>
        <row r="60">
          <cell r="C60" t="str">
            <v>13-03-01-02-manutenzioni e riparazioni</v>
          </cell>
        </row>
        <row r="61">
          <cell r="C61" t="str">
            <v>13-03-01-servizi appalti</v>
          </cell>
        </row>
        <row r="62">
          <cell r="C62" t="str">
            <v>13-03-02-servizi utenze</v>
          </cell>
        </row>
        <row r="63">
          <cell r="C63" t="str">
            <v>13-03-03-01-consulenze-personale non dipendente sanitario</v>
          </cell>
        </row>
        <row r="64">
          <cell r="C64" t="str">
            <v>13-03-03-02-consulenze-personale non dipendente non sanitario</v>
          </cell>
        </row>
        <row r="65">
          <cell r="C65" t="str">
            <v>13-03-03-03-altri servizi sanitari</v>
          </cell>
        </row>
        <row r="66">
          <cell r="C66" t="str">
            <v>13-03-03-04-altri servizi non sanitari</v>
          </cell>
        </row>
        <row r="67">
          <cell r="C67" t="str">
            <v>13-03-03-altri servizi (sanitari e non sanitari)</v>
          </cell>
        </row>
        <row r="68">
          <cell r="C68" t="str">
            <v>13-03-04-godimento beni di terzi</v>
          </cell>
        </row>
        <row r="69">
          <cell r="C69" t="str">
            <v>13-03-servizi</v>
          </cell>
        </row>
        <row r="70">
          <cell r="C70" t="str">
            <v>13-altri beni e servizi</v>
          </cell>
        </row>
        <row r="71">
          <cell r="C71" t="str">
            <v>30-01-ammortamenti e sterilizzazioni</v>
          </cell>
        </row>
        <row r="72">
          <cell r="C72" t="str">
            <v>30-02-costi sostenuti in economia</v>
          </cell>
        </row>
        <row r="73">
          <cell r="C73" t="str">
            <v>30-03-01-Rettifica contributi F.S.R. per destinazione ad investimenti</v>
          </cell>
        </row>
        <row r="74">
          <cell r="C74" t="str">
            <v>30-03-02-Rettifica contributi pubblici per destinazione ad investimenti</v>
          </cell>
        </row>
        <row r="75">
          <cell r="C75" t="str">
            <v>30-03-Rettifica contributi per destinazione ad investimenti</v>
          </cell>
        </row>
        <row r="76">
          <cell r="C76" t="str">
            <v>30-ammortamenti e costi capitalizzati</v>
          </cell>
        </row>
        <row r="77">
          <cell r="C77" t="str">
            <v>14-01-accantonamenti rischi</v>
          </cell>
        </row>
        <row r="78">
          <cell r="C78" t="str">
            <v>14-02-accantonamenti SUMAI (+TFR)</v>
          </cell>
        </row>
        <row r="79">
          <cell r="C79" t="str">
            <v>14-03-altri accantonamenti</v>
          </cell>
        </row>
        <row r="80">
          <cell r="C80" t="str">
            <v>14-04-01-accantonamenti per rinnovi Pers. Dip.</v>
          </cell>
        </row>
        <row r="81">
          <cell r="C81" t="str">
            <v>14-04-02-accantonamenti per rinnovi contrattuali MMG/PLS/MCA e altri</v>
          </cell>
        </row>
        <row r="82">
          <cell r="C82" t="str">
            <v>14-04-03-accantonamenti per rinnovi contrattuali Medici SUMAI</v>
          </cell>
        </row>
        <row r="83">
          <cell r="C83" t="str">
            <v>14-04-accantonamenti per rinnovi contrattuali</v>
          </cell>
        </row>
        <row r="84">
          <cell r="C84" t="str">
            <v>14-05-accantonamenti per quote inutilizzate di contributi vincolati</v>
          </cell>
        </row>
        <row r="85">
          <cell r="C85" t="str">
            <v>14-accantonamenti</v>
          </cell>
        </row>
        <row r="86">
          <cell r="C86" t="str">
            <v>99-02-01-variazione rimanenze sanitarie</v>
          </cell>
        </row>
        <row r="87">
          <cell r="C87" t="str">
            <v>99-02-02-variazione rimanenze non sanitarie</v>
          </cell>
        </row>
        <row r="88">
          <cell r="C88" t="str">
            <v>99-02-variazione rimanenze</v>
          </cell>
        </row>
        <row r="89">
          <cell r="C89" t="str">
            <v>Totale Costi Interni</v>
          </cell>
        </row>
        <row r="90">
          <cell r="C90" t="str">
            <v>21-medicina di base</v>
          </cell>
        </row>
        <row r="91">
          <cell r="C91" t="str">
            <v>22-farmaceutica convenzionata</v>
          </cell>
        </row>
        <row r="92">
          <cell r="C92" t="str">
            <v>23-01-01-prestazioni da privato-ospedaliera</v>
          </cell>
        </row>
        <row r="93">
          <cell r="C93" t="str">
            <v>23-01-02-prestazioni da privato-ospedaliera</v>
          </cell>
        </row>
        <row r="94">
          <cell r="C94" t="str">
            <v>23-01-prestazioni da privato-ospedaliera</v>
          </cell>
        </row>
        <row r="95">
          <cell r="C95" t="str">
            <v>23-02-01-prestazioni da privato-ambulatoriale</v>
          </cell>
        </row>
        <row r="96">
          <cell r="C96" t="str">
            <v>23-02-02-prestazioni da sumaisti</v>
          </cell>
        </row>
        <row r="97">
          <cell r="C97" t="str">
            <v>23-02-03-prestazioni da privato-ambulatoriale</v>
          </cell>
        </row>
        <row r="98">
          <cell r="C98" t="str">
            <v>23-02-prestazioni da privato-ambulatoriale</v>
          </cell>
        </row>
        <row r="99">
          <cell r="C99" t="str">
            <v>23-03-prestazioni da privato-riabilitazione extra ospedaliera</v>
          </cell>
        </row>
        <row r="100">
          <cell r="C100" t="str">
            <v>23-04-01-trasporti sanitari da privato</v>
          </cell>
        </row>
        <row r="101">
          <cell r="C101" t="str">
            <v>23-04-02-01-assistenza integrativa da privato</v>
          </cell>
        </row>
        <row r="102">
          <cell r="C102" t="str">
            <v>23-04-02-02-assistenza protesica da privato</v>
          </cell>
        </row>
        <row r="103">
          <cell r="C103" t="str">
            <v>23-04-02-assistenza integrativa e protesica da privato</v>
          </cell>
        </row>
        <row r="104">
          <cell r="C104" t="str">
            <v>23-04-03-01-assistenza psichiatrica residenziale e semiresidenziale da privato</v>
          </cell>
        </row>
        <row r="105">
          <cell r="C105" t="str">
            <v>23-04-03-02-distribuzione di farmaci e file F da privato</v>
          </cell>
        </row>
        <row r="106">
          <cell r="C106" t="str">
            <v>23-04-03-03-assistenza termale da privato</v>
          </cell>
        </row>
        <row r="107">
          <cell r="C107" t="str">
            <v>23-04-03-04-prestazioni socio-sanitarie da privato</v>
          </cell>
        </row>
        <row r="108">
          <cell r="C108" t="str">
            <v>23-04-03-09-altri servizi sanitari da privato</v>
          </cell>
        </row>
        <row r="109">
          <cell r="C109" t="str">
            <v>23-04-03-prestazioni da privato-altro</v>
          </cell>
        </row>
        <row r="110">
          <cell r="C110" t="str">
            <v>23-04-altre prestazioni da privato</v>
          </cell>
        </row>
        <row r="111">
          <cell r="C111" t="str">
            <v>23-prestazioni da privato</v>
          </cell>
        </row>
        <row r="112">
          <cell r="C112" t="str">
            <v>Totale Costi Esterni</v>
          </cell>
        </row>
        <row r="113">
          <cell r="C113" t="str">
            <v>40-svalutazione crediti, rivalutazioni e svalutazioni finanziarie</v>
          </cell>
        </row>
        <row r="114">
          <cell r="C114" t="str">
            <v>19-01-Saldo gestione finanziaria</v>
          </cell>
        </row>
        <row r="115">
          <cell r="C115" t="str">
            <v>50-01-IRAP</v>
          </cell>
        </row>
        <row r="116">
          <cell r="C116" t="str">
            <v>50-02-IRES</v>
          </cell>
        </row>
        <row r="117">
          <cell r="C117" t="str">
            <v>50-03-Altri oneri fiscali</v>
          </cell>
        </row>
        <row r="118">
          <cell r="C118" t="str">
            <v>50-Oneri Fiscali</v>
          </cell>
        </row>
        <row r="119">
          <cell r="C119" t="str">
            <v>99-03-01-Componenti straordinarie attive</v>
          </cell>
        </row>
        <row r="120">
          <cell r="C120" t="str">
            <v>99-03-02-Componenti straordinarie passive</v>
          </cell>
        </row>
        <row r="121">
          <cell r="C121" t="str">
            <v>99-03-Saldo gestione straordinaria</v>
          </cell>
        </row>
        <row r="122">
          <cell r="C122" t="str">
            <v>Totale Componenti Finanziarie e Straordinarie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grafici (2)"/>
      <sheetName val="grafici"/>
      <sheetName val="Schema MEF (CE)LLd"/>
      <sheetName val="appoggio"/>
      <sheetName val="aziende"/>
      <sheetName val="CE_New_Modello"/>
      <sheetName val="SCOSTAMENTI_AGGREGATI"/>
      <sheetName val="Prospetto"/>
      <sheetName val="CE_Modello_old"/>
      <sheetName val="Personale_2"/>
      <sheetName val="Prodotti Farma e Emoderivati"/>
      <sheetName val="Componenti straordinarie "/>
      <sheetName val="Schema MEF Tabelle dettagli"/>
      <sheetName val="consumi"/>
      <sheetName val="QUADRATURA EXTRAFSR"/>
      <sheetName val="_TM_Componenti straordinarie "/>
      <sheetName val="_TM_consumi"/>
      <sheetName val="Scostamenti"/>
      <sheetName val="Accantonamenti"/>
      <sheetName val="RE"/>
      <sheetName val="File F"/>
      <sheetName val="MDB"/>
      <sheetName val="C_2010_Hosp_Amb_privato"/>
      <sheetName val="INT_PROT"/>
      <sheetName val="RSA"/>
      <sheetName val="CTA"/>
      <sheetName val="RIA_ex art_26"/>
      <sheetName val="TETTI 2010"/>
      <sheetName val="CE TEND_PROGR_2011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appoggio2"/>
      <sheetName val="ap.Aziende"/>
      <sheetName val="Quadro tendenziale 28-6-2005"/>
    </sheetNames>
    <sheetDataSet>
      <sheetData sheetId="0"/>
      <sheetData sheetId="1"/>
      <sheetData sheetId="2"/>
      <sheetData sheetId="3">
        <row r="2">
          <cell r="A2" t="str">
            <v>Aggregato CE</v>
          </cell>
        </row>
        <row r="3">
          <cell r="A3" t="str">
            <v>01_02-contributi F.S.R. vincolato</v>
          </cell>
          <cell r="B3" t="str">
            <v>01-01-contributi F.S.R. indistinto</v>
          </cell>
          <cell r="H3" t="str">
            <v>01-01-contributi F.S.R. indistinto</v>
          </cell>
        </row>
        <row r="4">
          <cell r="A4" t="str">
            <v>02-01-01-Ricavi mobilità in compensazione infra</v>
          </cell>
          <cell r="B4" t="str">
            <v>01-02-contributi F.S.R. vincolato</v>
          </cell>
          <cell r="H4" t="str">
            <v>01-02-contributi F.S.R. vincolato</v>
          </cell>
        </row>
        <row r="5">
          <cell r="A5" t="str">
            <v>02-01-02-Costi mobilità in compensazione infra</v>
          </cell>
          <cell r="B5" t="str">
            <v>02-01-01-Ricavi mobilità in compensazione infra</v>
          </cell>
          <cell r="H5" t="str">
            <v>02-01-01-Ricavi mobilità in compensazione infra</v>
          </cell>
        </row>
        <row r="6">
          <cell r="A6" t="str">
            <v>02-01-03-Ricavi mobilità non in compensazione infra</v>
          </cell>
          <cell r="B6" t="str">
            <v>02-01-02-Costi mobilità in compensazione infra</v>
          </cell>
          <cell r="H6" t="str">
            <v>02-01-02-Costi mobilità in compensazione infra</v>
          </cell>
        </row>
        <row r="7">
          <cell r="A7" t="str">
            <v>02-01-04-Costi mobilità non in compensazione infra</v>
          </cell>
          <cell r="B7" t="str">
            <v>02-01-03-Ricavi mobilità non in compensazione infra</v>
          </cell>
          <cell r="H7" t="str">
            <v>02-01-03-Ricavi mobilità non in compensazione infra</v>
          </cell>
        </row>
        <row r="8">
          <cell r="A8" t="str">
            <v>02-02-01-Ricavi mobilità in compensazione extra</v>
          </cell>
          <cell r="B8" t="str">
            <v>02-01-04-Costi mobilità non in compensazione infra</v>
          </cell>
          <cell r="H8" t="str">
            <v>02-01-04-Costi mobilità non in compensazione infra</v>
          </cell>
        </row>
        <row r="9">
          <cell r="A9" t="str">
            <v>02-02-02-Costi mobilità in compensazione extra</v>
          </cell>
          <cell r="B9" t="str">
            <v>02-02-01-Ricavi mobilità in compensazione extra</v>
          </cell>
          <cell r="H9" t="str">
            <v>02-02-01-Ricavi mobilità in compensazione extra</v>
          </cell>
        </row>
        <row r="10">
          <cell r="A10" t="str">
            <v>02-02-03-Ricavi mobilità non in compensazione extra</v>
          </cell>
          <cell r="B10" t="str">
            <v>02-02-02-Costi mobilità in compensazione extra</v>
          </cell>
          <cell r="H10" t="str">
            <v>02-02-02-Costi mobilità in compensazione extra</v>
          </cell>
        </row>
        <row r="11">
          <cell r="A11" t="str">
            <v>02-02-04-Costi mobilità non in compensazione extra</v>
          </cell>
          <cell r="B11" t="str">
            <v>02-02-03-Ricavi mobilità non in compensazione extra</v>
          </cell>
          <cell r="H11" t="str">
            <v>02-02-03-Ricavi mobilità non in compensazione extra</v>
          </cell>
        </row>
        <row r="12">
          <cell r="A12" t="str">
            <v>02-09-01-Ricavi infragruppo regionali</v>
          </cell>
          <cell r="B12" t="str">
            <v>02-02-04-Costi mobilità non in compensazione extra</v>
          </cell>
          <cell r="H12" t="str">
            <v>02-02-04-Costi mobilità non in compensazione extra</v>
          </cell>
        </row>
        <row r="13">
          <cell r="A13" t="str">
            <v>02-09-02-Costi infragruppo regionali</v>
          </cell>
          <cell r="B13" t="str">
            <v>02-09-01-Ricavi infragruppo regionali</v>
          </cell>
          <cell r="H13" t="str">
            <v>02-09-01-Ricavi infragruppo regionali</v>
          </cell>
        </row>
        <row r="14">
          <cell r="A14" t="str">
            <v>03-01-ulteriori trasferimenti pubblici</v>
          </cell>
          <cell r="B14" t="str">
            <v>02-09-02-Costi infragruppo regionali</v>
          </cell>
          <cell r="H14" t="str">
            <v>02-09-02-Costi infragruppo regionali</v>
          </cell>
        </row>
        <row r="15">
          <cell r="A15" t="str">
            <v>03-02-01-Ricavi intramoenia</v>
          </cell>
          <cell r="B15" t="str">
            <v>03-01-01-ulteriori trasferimenti pubblici (ricerca corrente/copertura LEA)</v>
          </cell>
          <cell r="H15" t="str">
            <v>03-01-01-ulteriori trasferimenti pubblici (ricerca corrente/copertura LEA)</v>
          </cell>
        </row>
        <row r="16">
          <cell r="A16" t="str">
            <v>03-02-02-Costi intramoenia</v>
          </cell>
          <cell r="B16" t="str">
            <v>03-01-02-01-ulteriori trasferimenti pubblici dell'esercizio per ricerca finalizzata/vincolati</v>
          </cell>
          <cell r="H16" t="str">
            <v>03-01-02-01-ulteriori trasferimenti pubblici dell'esercizio per ricerca finalizzata/vincolati</v>
          </cell>
        </row>
        <row r="17">
          <cell r="A17" t="str">
            <v>03-03-Ticket</v>
          </cell>
          <cell r="B17" t="str">
            <v>03-01-02-02-accantonamenti per trasferimenti pubblici dell'esercizio per ricerca finalizzata/vincolati</v>
          </cell>
          <cell r="H17" t="str">
            <v>03-01-02-02-accantonamenti per trasferimenti pubblici dell'esercizio per ricerca finalizzata/vincolati</v>
          </cell>
        </row>
        <row r="18">
          <cell r="A18" t="str">
            <v>03-04-altre entrate proprie</v>
          </cell>
          <cell r="B18" t="str">
            <v>03-01-02-03-Utilizzi di trasferimenti pubblici di altri esercizi per ricerca finalizzata/vincolati</v>
          </cell>
          <cell r="H18" t="str">
            <v>03-01-02-03-Utilizzi di trasferimenti pubblici di altri esercizi per ricerca finalizzata/vincolati</v>
          </cell>
        </row>
        <row r="19">
          <cell r="A19" t="str">
            <v>11-01-01 personale sanitario-dipendente</v>
          </cell>
          <cell r="B19" t="str">
            <v>03-01-03-ulteriori trasferimenti pubblici (extra LEA/altro)</v>
          </cell>
          <cell r="H19" t="str">
            <v>03-01-03-ulteriori trasferimenti pubblici (extra LEA/altro)</v>
          </cell>
        </row>
        <row r="20">
          <cell r="A20" t="str">
            <v>11-01-02 personale sanitario-non dipendente</v>
          </cell>
          <cell r="B20" t="str">
            <v>03-02-01-ricavi intramoenia</v>
          </cell>
          <cell r="H20" t="str">
            <v>03-02-01-ricavi intramoenia</v>
          </cell>
        </row>
        <row r="21">
          <cell r="A21" t="str">
            <v>11-02-01 personale non sanitario-dipendente</v>
          </cell>
          <cell r="B21" t="str">
            <v>03-02-02-costi intramoenia</v>
          </cell>
          <cell r="H21" t="str">
            <v>03-02-02-costi intramoenia</v>
          </cell>
        </row>
        <row r="22">
          <cell r="A22" t="str">
            <v>11-02-02 personale non sanitario-non dipendente</v>
          </cell>
          <cell r="B22" t="str">
            <v>03-03-Ticket</v>
          </cell>
          <cell r="H22" t="str">
            <v>03-03-Ticket</v>
          </cell>
        </row>
        <row r="23">
          <cell r="A23" t="str">
            <v>12-prodotti farmaceutici, emoderivati e dietetici</v>
          </cell>
          <cell r="B23" t="str">
            <v>03-04-01-01-Contributi c/esercizio da privati</v>
          </cell>
          <cell r="H23" t="str">
            <v>03-04-01-01-Contributi c/esercizio da privati</v>
          </cell>
        </row>
        <row r="24">
          <cell r="A24" t="str">
            <v>13-01-altri beni sanitari</v>
          </cell>
          <cell r="B24" t="str">
            <v>03-04-01-02-Accantonamenti per quote inutilizzate contributi da privati</v>
          </cell>
          <cell r="H24" t="str">
            <v>03-04-01-02-Accantonamenti per quote inutilizzate contributi da privati</v>
          </cell>
        </row>
        <row r="25">
          <cell r="A25" t="str">
            <v>13-03-01-servizi appalti</v>
          </cell>
          <cell r="B25" t="str">
            <v>03-04-01-03-Utilizzi per quote di altri esercizi contributi da privati</v>
          </cell>
          <cell r="H25" t="str">
            <v>03-04-01-03-Utilizzi per quote di altri esercizi contributi da privati</v>
          </cell>
        </row>
        <row r="26">
          <cell r="A26" t="str">
            <v>13-03-02-servizi utenze</v>
          </cell>
          <cell r="B26" t="str">
            <v>03-04-02-pay back</v>
          </cell>
          <cell r="H26" t="str">
            <v>03-04-02-pay back</v>
          </cell>
        </row>
        <row r="27">
          <cell r="A27" t="str">
            <v>13-03-03-01-consulenze-personale non dipendente sanitario</v>
          </cell>
          <cell r="B27" t="str">
            <v>03-04-09-altre entrate proprie</v>
          </cell>
          <cell r="H27" t="str">
            <v>03-04-09-altre entrate proprie</v>
          </cell>
        </row>
        <row r="28">
          <cell r="A28" t="str">
            <v>13-03-03-02-consulenze-personale non dipendente non sanitario</v>
          </cell>
          <cell r="B28" t="str">
            <v>04-01-Accantonamenti per quote inutilizzate contributi F.S.R. vincolati</v>
          </cell>
          <cell r="H28" t="str">
            <v>04-01-Accantonamenti per quote inutilizzate contributi F.S.R. vincolati</v>
          </cell>
        </row>
        <row r="29">
          <cell r="A29" t="str">
            <v>13-03-03-03-altri servizi sanitari</v>
          </cell>
          <cell r="B29" t="str">
            <v>04-02-Utilizzi per quote inutilizzate contributi F.S.R. vincolati</v>
          </cell>
          <cell r="H29" t="str">
            <v>04-02-Utilizzi per quote inutilizzate contributi F.S.R. vincolati</v>
          </cell>
        </row>
        <row r="30">
          <cell r="A30" t="str">
            <v>13-03-03-04-altri servizi non sanitari</v>
          </cell>
          <cell r="B30" t="str">
            <v>11-01-01-01-personale sanitario-dipendente-tempo indeterminato</v>
          </cell>
          <cell r="H30" t="str">
            <v>11-01-01-01-personale sanitario-dipendente-tempo indeterminato</v>
          </cell>
        </row>
        <row r="31">
          <cell r="A31" t="str">
            <v>13-03-04-godimento beni di terzi</v>
          </cell>
          <cell r="B31" t="str">
            <v>11-01-01-02-personale sanitario-dipendente-tempo determinato</v>
          </cell>
          <cell r="H31" t="str">
            <v>11-01-01-02-personale sanitario-dipendente-tempo determinato</v>
          </cell>
        </row>
        <row r="32">
          <cell r="A32" t="str">
            <v>14-01-accantonamenti rischi</v>
          </cell>
          <cell r="B32" t="str">
            <v>11-01-01-03-personale sanitario-dipendente-altro</v>
          </cell>
          <cell r="H32" t="str">
            <v>11-01-01-03-personale sanitario-dipendente-altro</v>
          </cell>
        </row>
        <row r="33">
          <cell r="A33" t="str">
            <v>14-02-accantonamenti SUMAI (+TFR)</v>
          </cell>
          <cell r="B33" t="str">
            <v>11-01-02-personale sanitario-non dipendente</v>
          </cell>
          <cell r="H33" t="str">
            <v>11-01-02-personale sanitario-non dipendente</v>
          </cell>
        </row>
        <row r="34">
          <cell r="A34" t="str">
            <v>14-03-altri accantonamenti</v>
          </cell>
          <cell r="B34" t="str">
            <v>11-02-01-01-personale sanitario-dipendente-tempo indeterminato</v>
          </cell>
          <cell r="H34" t="str">
            <v>11-02-01-01-personale sanitario-dipendente-tempo indeterminato</v>
          </cell>
        </row>
        <row r="35">
          <cell r="A35" t="str">
            <v>14-04 accantonamenti per rinnovi contrattuali</v>
          </cell>
          <cell r="B35" t="str">
            <v>11-02-01-02-personale sanitario-dipendente-tempo determinato</v>
          </cell>
          <cell r="H35" t="str">
            <v>11-02-01-02-personale sanitario-dipendente-tempo determinato</v>
          </cell>
        </row>
        <row r="36">
          <cell r="A36" t="str">
            <v>19-01-Saldo gestione finanziaria</v>
          </cell>
          <cell r="B36" t="str">
            <v>11-02-01-03-personale sanitario-dipendente-altro</v>
          </cell>
          <cell r="H36" t="str">
            <v>11-02-01-03-personale sanitario-dipendente-altro</v>
          </cell>
        </row>
        <row r="37">
          <cell r="A37" t="str">
            <v>21-medicina di base</v>
          </cell>
          <cell r="B37" t="str">
            <v>11-02-02-personale non sanitario-non dipendente</v>
          </cell>
          <cell r="H37" t="str">
            <v>11-02-02-personale non sanitario-non dipendente</v>
          </cell>
        </row>
        <row r="38">
          <cell r="A38" t="str">
            <v>22-farmaceutica convenzionata</v>
          </cell>
          <cell r="B38" t="str">
            <v>12-prodotti farmaceutici, emoderivati e dietetici</v>
          </cell>
          <cell r="H38" t="str">
            <v>12-prodotti farmaceutici, emoderivati e dietetici</v>
          </cell>
        </row>
        <row r="39">
          <cell r="A39" t="str">
            <v>23-01-01-prestazioni da privato-ospedaliera</v>
          </cell>
          <cell r="B39" t="str">
            <v>13-01-01-dispositivi medici</v>
          </cell>
          <cell r="H39" t="str">
            <v>13-01-01-dispositivi medici</v>
          </cell>
        </row>
        <row r="40">
          <cell r="A40" t="str">
            <v>23-01-02-prestazioni da privato-ospedaliera</v>
          </cell>
          <cell r="B40" t="str">
            <v>13-01-02-altri beni sanitari</v>
          </cell>
          <cell r="H40" t="str">
            <v>13-01-02-altri beni sanitari</v>
          </cell>
        </row>
        <row r="41">
          <cell r="A41" t="str">
            <v>23-02-01 prestazioni da privato-ambulatoriale</v>
          </cell>
          <cell r="B41" t="str">
            <v>13-02-beni non sanitari</v>
          </cell>
          <cell r="H41" t="str">
            <v>13-02-beni non sanitari</v>
          </cell>
        </row>
        <row r="42">
          <cell r="A42" t="str">
            <v>23-02-02 prestazioni da sumaisti</v>
          </cell>
          <cell r="B42" t="str">
            <v>13-03-01-01-servizi grandi appalti</v>
          </cell>
          <cell r="H42" t="str">
            <v>13-03-01-01-servizi grandi appalti</v>
          </cell>
        </row>
        <row r="43">
          <cell r="A43" t="str">
            <v>23-02-03 prestazioni da privato-ambulatoriale</v>
          </cell>
          <cell r="B43" t="str">
            <v>13-03-01-02-manutenzioni e riparazioni</v>
          </cell>
          <cell r="H43" t="str">
            <v>13-03-01-02-manutenzioni e riparazioni</v>
          </cell>
        </row>
        <row r="44">
          <cell r="A44" t="str">
            <v>23-03-prestazioni da privato-riabilitazione extra ospedaliera</v>
          </cell>
          <cell r="B44" t="str">
            <v>13-03-02-servizi utenze</v>
          </cell>
          <cell r="H44" t="str">
            <v>13-03-02-servizi utenze</v>
          </cell>
        </row>
        <row r="45">
          <cell r="A45" t="str">
            <v>23-04-01-trasporti sanitari da privato</v>
          </cell>
          <cell r="B45" t="str">
            <v>13-03-03-01-consulenze-personale non dipendente sanitario</v>
          </cell>
          <cell r="H45" t="str">
            <v>13-03-03-01-consulenze-personale non dipendente sanitario</v>
          </cell>
        </row>
        <row r="46">
          <cell r="A46" t="str">
            <v>23-04-02-assistenza integrativa e protesica da privato</v>
          </cell>
          <cell r="B46" t="str">
            <v>13-03-03-02-consulenze-personale non dipendente non sanitario</v>
          </cell>
          <cell r="H46" t="str">
            <v>13-03-03-02-consulenze-personale non dipendente non sanitario</v>
          </cell>
        </row>
        <row r="47">
          <cell r="A47" t="str">
            <v>23-04-03-01-assistenza psichiatrica residenziale e semiresidenziale da privato</v>
          </cell>
          <cell r="B47" t="str">
            <v>13-03-03-03-altri servizi sanitari</v>
          </cell>
          <cell r="H47" t="str">
            <v>13-03-03-03-altri servizi sanitari</v>
          </cell>
        </row>
        <row r="48">
          <cell r="A48" t="str">
            <v>23-04-03-02-distribuzione di farmaci e file F da privato</v>
          </cell>
          <cell r="B48" t="str">
            <v>13-03-03-04-altri servizi non sanitari</v>
          </cell>
          <cell r="H48" t="str">
            <v>13-03-03-04-altri servizi non sanitari</v>
          </cell>
        </row>
        <row r="49">
          <cell r="A49" t="str">
            <v>23-04-03-03-assistenza termale da privato</v>
          </cell>
          <cell r="B49" t="str">
            <v>13-03-04-godimento beni di terzi</v>
          </cell>
          <cell r="H49" t="str">
            <v>13-03-04-godimento beni di terzi</v>
          </cell>
        </row>
        <row r="50">
          <cell r="A50" t="str">
            <v>23-04-03-04-prestazioni socio-sanitarie da privato</v>
          </cell>
          <cell r="B50" t="str">
            <v>14-01-accantonamenti rischi</v>
          </cell>
          <cell r="H50" t="str">
            <v>14-01-accantonamenti rischi</v>
          </cell>
        </row>
        <row r="51">
          <cell r="A51" t="str">
            <v>23-04-03-09-altri servizi sanitari da privato</v>
          </cell>
          <cell r="B51" t="str">
            <v>14-02-accantonamenti SUMAI (+TFR)</v>
          </cell>
          <cell r="H51" t="str">
            <v>14-02-accantonamenti SUMAI (+TFR)</v>
          </cell>
        </row>
        <row r="52">
          <cell r="A52" t="str">
            <v>30-01-ammortamenti e sterilizzazioni</v>
          </cell>
          <cell r="B52" t="str">
            <v>14-03-altri accantonamenti</v>
          </cell>
          <cell r="H52" t="str">
            <v>14-03-altri accantonamenti</v>
          </cell>
        </row>
        <row r="53">
          <cell r="A53" t="str">
            <v>30-02-costi sostenuti in economia</v>
          </cell>
          <cell r="B53" t="str">
            <v>14-04-01-accantonamenti per rinnovi Pers. Dip.</v>
          </cell>
          <cell r="H53" t="str">
            <v>14-04-01-accantonamenti per rinnovi Pers. Dip.</v>
          </cell>
        </row>
        <row r="54">
          <cell r="A54" t="str">
            <v>40-svalutazione crediti, rivalutazioni e svalutazioni finanziarie</v>
          </cell>
          <cell r="B54" t="str">
            <v>14-04-02-accantonamenti per rinnovi contrattuali MMG/PLS/MCA e altri</v>
          </cell>
          <cell r="H54" t="str">
            <v>14-04-02-accantonamenti per rinnovi contrattuali MMG/PLS/MCA e altri</v>
          </cell>
        </row>
        <row r="55">
          <cell r="A55" t="str">
            <v>50-01-IRAP</v>
          </cell>
          <cell r="B55" t="str">
            <v>14-04-03-accantonamenti per rinnovi contrattuali Medici SUMAI</v>
          </cell>
          <cell r="H55" t="str">
            <v>14-04-03-accantonamenti per rinnovi contrattuali Medici SUMAI</v>
          </cell>
        </row>
        <row r="56">
          <cell r="A56" t="str">
            <v>50-02-IRES</v>
          </cell>
          <cell r="B56" t="str">
            <v>19-01-Saldo gestione finanziaria</v>
          </cell>
          <cell r="H56" t="str">
            <v>19-01-Saldo gestione finanziaria</v>
          </cell>
        </row>
        <row r="57">
          <cell r="A57" t="str">
            <v>50-03-Altri oneri fiscali</v>
          </cell>
          <cell r="B57" t="str">
            <v>21-medicina di base</v>
          </cell>
          <cell r="H57" t="str">
            <v>21-medicina di base</v>
          </cell>
        </row>
        <row r="58">
          <cell r="A58" t="str">
            <v>99-02-variazione rimanenze</v>
          </cell>
          <cell r="B58" t="str">
            <v>22-farmaceutica convenzionata</v>
          </cell>
          <cell r="H58" t="str">
            <v>22-farmaceutica convenzionata</v>
          </cell>
        </row>
        <row r="59">
          <cell r="A59" t="str">
            <v>99-03-Saldo gestione straordinaria</v>
          </cell>
          <cell r="B59" t="str">
            <v>23-01-01-prestazioni da privato-ospedaliera</v>
          </cell>
          <cell r="H59" t="str">
            <v>23-01-01-prestazioni da privato-ospedaliera</v>
          </cell>
        </row>
        <row r="60">
          <cell r="A60" t="str">
            <v>99-02-variazione rimanenze</v>
          </cell>
          <cell r="B60" t="str">
            <v>23-01-02-prestazioni da privato-ospedaliera</v>
          </cell>
          <cell r="H60" t="str">
            <v>23-01-02-prestazioni da privato-ospedaliera</v>
          </cell>
        </row>
        <row r="61">
          <cell r="A61" t="str">
            <v>99-03-Saldo gestione straordinaria</v>
          </cell>
          <cell r="B61" t="str">
            <v>23-02-01-prestazioni da privato-ambulatoriale</v>
          </cell>
          <cell r="H61" t="str">
            <v>23-02-01-prestazioni da privato-ambulatoriale</v>
          </cell>
        </row>
        <row r="62">
          <cell r="B62" t="str">
            <v>23-02-02-prestazioni da sumaisti</v>
          </cell>
          <cell r="H62" t="str">
            <v>23-02-02-prestazioni da sumaisti</v>
          </cell>
        </row>
        <row r="63">
          <cell r="B63" t="str">
            <v>23-02-03-prestazioni da privato-ambulatoriale</v>
          </cell>
          <cell r="H63" t="str">
            <v>23-02-03-prestazioni da privato-ambulatoriale</v>
          </cell>
        </row>
        <row r="64">
          <cell r="B64" t="str">
            <v>23-03-prestazioni da privato-riabilitazione extra ospedaliera</v>
          </cell>
          <cell r="H64" t="str">
            <v>23-03-prestazioni da privato-riabilitazione extra ospedaliera</v>
          </cell>
        </row>
        <row r="65">
          <cell r="B65" t="str">
            <v>23-04-01-trasporti sanitari da privato</v>
          </cell>
          <cell r="H65" t="str">
            <v>23-04-01-trasporti sanitari da privato</v>
          </cell>
        </row>
        <row r="66">
          <cell r="B66" t="str">
            <v>23-04-02-01-assistenza integrativa da privato</v>
          </cell>
          <cell r="H66" t="str">
            <v>23-04-02-01-assistenza integrativa da privato</v>
          </cell>
        </row>
        <row r="67">
          <cell r="H67" t="str">
            <v>23-04-02-02-assistenza protesica da privato</v>
          </cell>
        </row>
        <row r="68">
          <cell r="H68" t="str">
            <v>23-04-03-01-assistenza psichiatrica residenziale e semiresidenziale da privato</v>
          </cell>
        </row>
        <row r="69">
          <cell r="H69" t="str">
            <v>23-04-03-02-distribuzione di farmaci e file F da privato</v>
          </cell>
        </row>
        <row r="70">
          <cell r="H70" t="str">
            <v>23-04-03-03-assistenza termale da privato</v>
          </cell>
        </row>
        <row r="71">
          <cell r="H71" t="str">
            <v>23-04-03-04-prestazioni socio-sanitarie da privato</v>
          </cell>
        </row>
        <row r="72">
          <cell r="H72" t="str">
            <v>23-04-03-09-altri servizi sanitari da privato</v>
          </cell>
        </row>
        <row r="73">
          <cell r="H73" t="str">
            <v>30-01-ammortamenti e sterilizzazioni</v>
          </cell>
        </row>
        <row r="74">
          <cell r="H74" t="str">
            <v>30-02-costi sostenuti in economia</v>
          </cell>
        </row>
        <row r="75">
          <cell r="H75" t="str">
            <v>30-03-01-Rettifica contributi F.S.R. per destinazione ad investimenti</v>
          </cell>
        </row>
        <row r="76">
          <cell r="H76" t="str">
            <v>30-03-02-Rettifica contributi pubblici per destinazione ad investimenti</v>
          </cell>
        </row>
        <row r="77">
          <cell r="H77" t="str">
            <v>40-svalutazione crediti, rivalutazioni e svalutazioni finanziarie</v>
          </cell>
        </row>
        <row r="78">
          <cell r="H78" t="str">
            <v>50-01-IRAP</v>
          </cell>
        </row>
        <row r="79">
          <cell r="H79" t="str">
            <v>50-02-IRES</v>
          </cell>
        </row>
        <row r="80">
          <cell r="H80" t="str">
            <v>50-03-Altri oneri fiscali</v>
          </cell>
        </row>
        <row r="81">
          <cell r="H81" t="str">
            <v>99-02-01-variazione rimanenze sanitarie</v>
          </cell>
        </row>
        <row r="82">
          <cell r="H82" t="str">
            <v>99-02-02-variazione rimanenze non sanitarie</v>
          </cell>
        </row>
        <row r="83">
          <cell r="H83" t="str">
            <v>99-03-01-Componenti straordinarie attive</v>
          </cell>
        </row>
        <row r="84">
          <cell r="H84" t="str">
            <v>99-03-02-Componenti straordinarie passive</v>
          </cell>
        </row>
      </sheetData>
      <sheetData sheetId="4">
        <row r="1">
          <cell r="A1" t="str">
            <v>000</v>
          </cell>
        </row>
        <row r="2">
          <cell r="A2" t="str">
            <v>201</v>
          </cell>
        </row>
        <row r="3">
          <cell r="A3" t="str">
            <v>202</v>
          </cell>
        </row>
        <row r="4">
          <cell r="A4" t="str">
            <v>203</v>
          </cell>
        </row>
        <row r="5">
          <cell r="A5" t="str">
            <v>204</v>
          </cell>
        </row>
        <row r="6">
          <cell r="A6" t="str">
            <v>205</v>
          </cell>
        </row>
        <row r="7">
          <cell r="A7" t="str">
            <v>206</v>
          </cell>
        </row>
        <row r="8">
          <cell r="A8" t="str">
            <v>207</v>
          </cell>
        </row>
        <row r="9">
          <cell r="A9" t="str">
            <v>208</v>
          </cell>
        </row>
        <row r="10">
          <cell r="A10" t="str">
            <v>209</v>
          </cell>
        </row>
        <row r="11">
          <cell r="A11" t="str">
            <v>921</v>
          </cell>
        </row>
        <row r="12">
          <cell r="A12" t="str">
            <v>922</v>
          </cell>
        </row>
        <row r="13">
          <cell r="A13" t="str">
            <v>923</v>
          </cell>
        </row>
        <row r="14">
          <cell r="A14" t="str">
            <v>924</v>
          </cell>
        </row>
        <row r="15">
          <cell r="A15" t="str">
            <v>925</v>
          </cell>
        </row>
        <row r="16">
          <cell r="A16" t="str">
            <v>926</v>
          </cell>
        </row>
        <row r="17">
          <cell r="A17" t="str">
            <v>927</v>
          </cell>
        </row>
        <row r="18">
          <cell r="A18" t="str">
            <v>928</v>
          </cell>
        </row>
        <row r="19">
          <cell r="A19" t="str">
            <v>960</v>
          </cell>
        </row>
        <row r="20">
          <cell r="A20" t="str">
            <v>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ject"/>
      <sheetName val="Timing Inv"/>
      <sheetName val="Cash flow inv"/>
      <sheetName val="WorkCap"/>
      <sheetName val="FixAss"/>
      <sheetName val="Proforma"/>
      <sheetName val="appoggio"/>
      <sheetName val="aziende"/>
      <sheetName val="appoggio2"/>
      <sheetName val="ap.Aziende"/>
      <sheetName val="Newco"/>
      <sheetName val="Dati"/>
    </sheetNames>
    <sheetDataSet>
      <sheetData sheetId="0" refreshError="1"/>
      <sheetData sheetId="1" refreshError="1"/>
      <sheetData sheetId="2" refreshError="1"/>
      <sheetData sheetId="3" refreshError="1">
        <row r="71">
          <cell r="D71">
            <v>1023.3430977383804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</sheetData>
      <sheetData sheetId="4" refreshError="1"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72">
          <cell r="D72">
            <v>0</v>
          </cell>
          <cell r="E72">
            <v>0</v>
          </cell>
          <cell r="F72">
            <v>-7489.443005897092</v>
          </cell>
          <cell r="G72">
            <v>-24544.561628576856</v>
          </cell>
          <cell r="H72">
            <v>-40812.785941620241</v>
          </cell>
          <cell r="I72">
            <v>-88872.886773646795</v>
          </cell>
          <cell r="J72">
            <v>-56470.405963482357</v>
          </cell>
          <cell r="K72">
            <v>-6435.3059394252869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9">
          <cell r="C9" t="str">
            <v>Rate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5">
          <cell r="C25" t="str">
            <v>Rate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8">
          <cell r="D38">
            <v>9839.5333333333328</v>
          </cell>
          <cell r="E38">
            <v>190160.46666666667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13358.854494216997</v>
          </cell>
          <cell r="J42">
            <v>106641.145505783</v>
          </cell>
          <cell r="K4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P"/>
      <sheetName val="SP_RICL"/>
      <sheetName val="CE"/>
      <sheetName val="CE_CFR"/>
      <sheetName val="CE_RICL"/>
      <sheetName val="RAN-1"/>
      <sheetName val="RAN-2"/>
      <sheetName val="RAN-3"/>
      <sheetName val="RAN-4"/>
      <sheetName val="Graf_Raffr"/>
      <sheetName val="Dati_Incidenze"/>
      <sheetName val="INCIDENZE"/>
      <sheetName val="Dati_Incidenze_Aggr"/>
      <sheetName val="INCIDENZE_AGGR"/>
      <sheetName val="SP_Aggr"/>
      <sheetName val="SP_RICL_Aggr"/>
      <sheetName val="CE_Aggr"/>
      <sheetName val="CE_Aggr_CFR"/>
      <sheetName val="CE_Aggr_senza_Acc"/>
      <sheetName val="CE_RICL_Aggr"/>
      <sheetName val="REND_FIN_Aggr"/>
      <sheetName val="AN_PATR"/>
      <sheetName val="AN_PATR_Aggr"/>
      <sheetName val="AN_ECON"/>
      <sheetName val="AN_ECON_Aggr"/>
      <sheetName val="REND_FIN"/>
      <sheetName val="Dati_Grafici"/>
      <sheetName val="Dati_Grafici_Media"/>
      <sheetName val="Dati_Grafici_Aggr"/>
      <sheetName val="ANDAMENTO"/>
      <sheetName val="ANDAMENTO_Aggr"/>
      <sheetName val="Dati_Scost"/>
      <sheetName val="SCOSTAMENTO"/>
      <sheetName val="Modulo1"/>
    </sheetNames>
    <sheetDataSet>
      <sheetData sheetId="0">
        <row r="3">
          <cell r="C3" t="e">
            <v>#NAME?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7">
          <cell r="A7" t="str">
            <v>AF</v>
          </cell>
          <cell r="F7" t="str">
            <v>ATTIVO FISSO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AttCirc</v>
          </cell>
          <cell r="F8" t="str">
            <v>ATTIVO CIRCOLANTE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TotAtt</v>
          </cell>
          <cell r="F9" t="str">
            <v>TOTALE ATTIVO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MP</v>
          </cell>
          <cell r="F10" t="str">
            <v>MEZZI PROPRI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PassCorr</v>
          </cell>
          <cell r="F11" t="str">
            <v>PASSIVO CORRENTE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PassCons</v>
          </cell>
          <cell r="F12" t="str">
            <v>PASSIVO CONSOLIDATO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TotPass</v>
          </cell>
          <cell r="F13" t="str">
            <v>TOTALE PASSIVO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MdT</v>
          </cell>
          <cell r="F14" t="str">
            <v>CAPITALE di TERZI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DEBITI FINANZIARI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PD1E</v>
          </cell>
          <cell r="F16" t="str">
            <v>- Mutui entro 12 mesi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PD7E</v>
          </cell>
          <cell r="F17" t="str">
            <v>- Debiti verso Istituto tesoriere entro 12 mesi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PD1O</v>
          </cell>
          <cell r="F18" t="str">
            <v>- Mutui oltre 12 mesi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PD7O</v>
          </cell>
          <cell r="F19" t="str">
            <v>- Debiti verso Istituto tesoriere oltre 12 mesi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ABIV</v>
          </cell>
          <cell r="F20" t="str">
            <v>DISPONIBILITÀ FINANZIARIE E LIQUIDE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ABI3</v>
          </cell>
          <cell r="F21" t="str">
            <v>DISPONIBILITÀ NON LIQUIDE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LiqImm</v>
          </cell>
          <cell r="F22" t="str">
            <v>LIQUIDITÀ IMMEDIATA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LiqDiff</v>
          </cell>
          <cell r="F23" t="str">
            <v>LIQUIDITÀ DIFFERITA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RN</v>
          </cell>
          <cell r="F24" t="str">
            <v>RICAVO DI ESERCIZIO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F25" t="str">
            <v>COSTO VENDUTO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B1</v>
          </cell>
          <cell r="F26" t="str">
            <v>- Acquisti di beni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B2</v>
          </cell>
          <cell r="F27" t="str">
            <v>- Acquisti di servizi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B3</v>
          </cell>
          <cell r="F28" t="str">
            <v>- Manutenzione e riparazione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B4</v>
          </cell>
          <cell r="F29" t="str">
            <v>- Godimento di beni di terzi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B10</v>
          </cell>
          <cell r="F30" t="str">
            <v>- Oneri diversi di gestione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B16</v>
          </cell>
          <cell r="F31" t="str">
            <v>- Variazione delle rimanenze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PERS</v>
          </cell>
          <cell r="F32" t="str">
            <v>- Personale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ABI</v>
          </cell>
          <cell r="F33" t="str">
            <v>RIMANENZE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ANALISI PATRIMONIALE</v>
          </cell>
        </row>
        <row r="35">
          <cell r="A35" t="str">
            <v>MdiS</v>
          </cell>
          <cell r="F35" t="str">
            <v>MARGINE di STRUTTURA
[Mezzi propri - Attivo fisso]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RigImp</v>
          </cell>
          <cell r="F36" t="str">
            <v>RIGIDITÀ DEGLI IMPIEGHI
[Attivo fisso / Totale attivo]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</row>
        <row r="37">
          <cell r="A37" t="str">
            <v>IndEla</v>
          </cell>
          <cell r="F37" t="str">
            <v>INDICE di ELASTICITÀ
[Attivo circolante / Attivo fisso]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A38" t="str">
            <v>DipFin</v>
          </cell>
          <cell r="F38" t="str">
            <v>DIPENDENZA FINANZIARIA
[Passivo consolidato + Passivo corrente / Totale passivo]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  <row r="39">
          <cell r="A39" t="str">
            <v>IncCapPro</v>
          </cell>
          <cell r="F39" t="str">
            <v>INCIDENZA CAPITALE PROPRIO
[Mezzi propri / Totale passivo]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  <cell r="M39" t="e">
            <v>#DIV/0!</v>
          </cell>
        </row>
        <row r="40">
          <cell r="A40" t="str">
            <v>IncDebM/L</v>
          </cell>
          <cell r="F40" t="str">
            <v>INCIDENZA DEBITI a MEDIO / LUNGO TERMINE
[Passivo consolidato / Attivo fisso]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</row>
        <row r="41">
          <cell r="A41" t="str">
            <v>D/E</v>
          </cell>
          <cell r="F41" t="str">
            <v>DEBT / EQUITY
[Debiti finanziari / Mezzi propri]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</row>
        <row r="42">
          <cell r="A42" t="str">
            <v>RicCapTer</v>
          </cell>
          <cell r="F42" t="str">
            <v>RICORSO al CAPITALE di TERZI
[(Passivo consolidato + Passivo corrente) / Mezzi propri]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</row>
        <row r="43">
          <cell r="E43" t="str">
            <v>ANALISI FINANZIARIA</v>
          </cell>
        </row>
        <row r="44">
          <cell r="A44" t="str">
            <v>CapCirNet</v>
          </cell>
          <cell r="F44" t="str">
            <v>CAPITALE CIRCOLANTE NETTO
[Attivo corrente - Passivo corrente]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MarTes</v>
          </cell>
          <cell r="F45" t="str">
            <v>MARGINE DI TESORERIA
[Liquidità immediata + Liquidità differita - Passivo corrente]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Dis</v>
          </cell>
          <cell r="F46" t="str">
            <v>DISPONIBILITÀ
[Attivo circolante / Passività correnti]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</row>
        <row r="47">
          <cell r="A47" t="str">
            <v>ElaImp</v>
          </cell>
          <cell r="F47" t="str">
            <v>ELASTICITÀ degli IMPIEGHI
[Attivo circolante / Totale attivo]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</row>
        <row r="48">
          <cell r="A48" t="str">
            <v>LiqSecon</v>
          </cell>
          <cell r="F48" t="str">
            <v>LIQUIDITÀ SECONDARIA
[(Liquidità differita + Liquidità immediata) / Passivo corrente]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</row>
        <row r="49">
          <cell r="A49" t="str">
            <v>LiqSecca</v>
          </cell>
          <cell r="F49" t="str">
            <v>LIQUIDITÀ SECCA
[Liquidità immediata / Passivo corrente]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0">
          <cell r="A50" t="str">
            <v>IncDebBrevTer</v>
          </cell>
          <cell r="F50" t="str">
            <v>INCIDENZA DEBITI a BREVE TERMINE
[Passività correnti / Totale passivo]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</row>
        <row r="52">
          <cell r="A52" t="str">
            <v>RotAttCir</v>
          </cell>
          <cell r="F52" t="str">
            <v>ROTAZIONE ATTIVO CIRCOLANTE
[Ricavo di esercizio / Attivo circolante]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</row>
        <row r="53">
          <cell r="A53" t="str">
            <v>RotRim</v>
          </cell>
          <cell r="F53" t="str">
            <v>ROTAZIONE delle RIMANENZE
[Costo venduto / Totale rimanenze]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</row>
        <row r="55">
          <cell r="A55" t="str">
            <v>DilMedAcq</v>
          </cell>
          <cell r="F55" t="str">
            <v>DILAZIONE MEDIA ACQUISTI
[Fornitori / Totale  acquisti *360]</v>
          </cell>
          <cell r="H55">
            <v>0</v>
          </cell>
          <cell r="J55">
            <v>0</v>
          </cell>
          <cell r="L55">
            <v>0</v>
          </cell>
        </row>
        <row r="56">
          <cell r="A56" t="str">
            <v>DilMedVen</v>
          </cell>
          <cell r="F56" t="str">
            <v>DILAZIONE MEDIA VENDITE
[Clienti / Fatturato * 360]</v>
          </cell>
          <cell r="H56">
            <v>0</v>
          </cell>
          <cell r="J56">
            <v>0</v>
          </cell>
          <cell r="L56">
            <v>0</v>
          </cell>
        </row>
        <row r="58">
          <cell r="A58" t="str">
            <v>FluCasEse</v>
          </cell>
          <cell r="F58" t="str">
            <v>FLUSSO di CASSA dell'ESERCIZIO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DisCas</v>
          </cell>
          <cell r="F59" t="str">
            <v>DISPONIBILITÀ di CASSA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_PVT_LA2011 (somma aziende)"/>
      <sheetName val="raccordo mod New CE-LA"/>
      <sheetName val="LA_2011_CE_NSIS 5_09_2012 (2)"/>
      <sheetName val="0_CE_Aziendaxxx"/>
      <sheetName val="APP"/>
      <sheetName val="01_PVT_LA 2011_999"/>
      <sheetName val="02_LA_2011_999"/>
      <sheetName val="pvt_LA_CPS"/>
      <sheetName val="ALTRA ASSISTENZA"/>
      <sheetName val="pvt_CE_CPS"/>
      <sheetName val="Pvt_LA_2011_CPS"/>
      <sheetName val="DB_LA_2011_estraz_18_07_2012"/>
      <sheetName val="per LA 2012"/>
      <sheetName val="LA %_2011_manovre2013-15"/>
      <sheetName val="LA_2011_CE_NSIS 5_09_2012"/>
      <sheetName val="LA_tend-prog"/>
      <sheetName val="pvt_CE_2013-2015"/>
      <sheetName val="Appoggio_New_Modello_l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O4" t="str">
            <v>Somma di IV TRIMESTRE 2012</v>
          </cell>
        </row>
        <row r="5">
          <cell r="O5" t="str">
            <v>Somma di TEND 2013</v>
          </cell>
        </row>
        <row r="6">
          <cell r="O6" t="str">
            <v>Somma di PROGR 2013</v>
          </cell>
        </row>
        <row r="7">
          <cell r="O7" t="str">
            <v>Somma di TEND 2014</v>
          </cell>
        </row>
        <row r="8">
          <cell r="O8" t="str">
            <v>Somma di PROGR 2014</v>
          </cell>
        </row>
        <row r="9">
          <cell r="O9" t="str">
            <v>Somma di TEND 2015</v>
          </cell>
        </row>
        <row r="10">
          <cell r="O10" t="str">
            <v>Somma di PROGR 2015</v>
          </cell>
        </row>
      </sheetData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abella"/>
    </sheetNames>
    <sheetDataSet>
      <sheetData sheetId="0">
        <row r="4">
          <cell r="A4" t="str">
            <v>-</v>
          </cell>
          <cell r="B4" t="str">
            <v>-</v>
          </cell>
          <cell r="D4" t="str">
            <v xml:space="preserve"> -</v>
          </cell>
          <cell r="F4" t="str">
            <v xml:space="preserve">   -</v>
          </cell>
          <cell r="G4" t="str">
            <v xml:space="preserve">- </v>
          </cell>
          <cell r="H4" t="str">
            <v>-</v>
          </cell>
        </row>
        <row r="5">
          <cell r="A5" t="str">
            <v>101</v>
          </cell>
          <cell r="B5" t="str">
            <v>AUSL</v>
          </cell>
          <cell r="C5" t="str">
            <v>n. 1</v>
          </cell>
          <cell r="D5" t="str">
            <v>Agrigento</v>
          </cell>
          <cell r="F5" t="str">
            <v>Azienda Unità Sanitaria Locale n. 1 di Agrigento</v>
          </cell>
          <cell r="G5" t="str">
            <v>AUSL n. 1</v>
          </cell>
          <cell r="H5" t="str">
            <v>Azienda Unità Sanitaria Locale n. 1 di Agrigento</v>
          </cell>
        </row>
        <row r="6">
          <cell r="A6" t="str">
            <v>102</v>
          </cell>
          <cell r="B6" t="str">
            <v>AUSL</v>
          </cell>
          <cell r="C6" t="str">
            <v>n. 2</v>
          </cell>
          <cell r="D6" t="str">
            <v>Caltanissetta</v>
          </cell>
          <cell r="E6" t="str">
            <v>CL</v>
          </cell>
          <cell r="F6" t="str">
            <v>Azienda Unità Sanitaria Locale n. 2 di Caltanissetta</v>
          </cell>
          <cell r="G6" t="str">
            <v>AUSL n. 2</v>
          </cell>
          <cell r="H6" t="str">
            <v>Azienda Unità Sanitaria Locale n. 2 di Caltanissetta</v>
          </cell>
        </row>
        <row r="7">
          <cell r="A7" t="str">
            <v>103</v>
          </cell>
          <cell r="B7" t="str">
            <v>AUSL</v>
          </cell>
          <cell r="C7" t="str">
            <v>n. 3</v>
          </cell>
          <cell r="D7" t="str">
            <v>Catania</v>
          </cell>
          <cell r="E7" t="str">
            <v>CT</v>
          </cell>
          <cell r="F7" t="str">
            <v>Azienda Unità Sanitaria Locale n. 3 di Catania</v>
          </cell>
          <cell r="G7" t="str">
            <v>AUSL n. 3</v>
          </cell>
          <cell r="H7" t="str">
            <v>Azienda Unità Sanitaria Locale n. 3 di Catania</v>
          </cell>
        </row>
        <row r="8">
          <cell r="A8" t="str">
            <v>104</v>
          </cell>
          <cell r="B8" t="str">
            <v>AUSL</v>
          </cell>
          <cell r="C8" t="str">
            <v>n. 4</v>
          </cell>
          <cell r="D8" t="str">
            <v>Enna</v>
          </cell>
          <cell r="E8" t="str">
            <v>EN</v>
          </cell>
          <cell r="F8" t="str">
            <v>Azienda Unità Sanitaria Locale n. 4 di Enna</v>
          </cell>
          <cell r="G8" t="str">
            <v>AUSL n. 4</v>
          </cell>
          <cell r="H8" t="str">
            <v>Azienda Unità Sanitaria Locale n. 4 di Enna</v>
          </cell>
        </row>
        <row r="9">
          <cell r="A9" t="str">
            <v>105</v>
          </cell>
          <cell r="B9" t="str">
            <v>AUSL</v>
          </cell>
          <cell r="C9" t="str">
            <v>n. 5</v>
          </cell>
          <cell r="D9" t="str">
            <v>Messina</v>
          </cell>
          <cell r="E9" t="str">
            <v>ME</v>
          </cell>
          <cell r="F9" t="str">
            <v>Azienda Unità Sanitaria Locale n. 5 di Messina</v>
          </cell>
          <cell r="G9" t="str">
            <v>AUSL n. 5</v>
          </cell>
          <cell r="H9" t="str">
            <v>Azienda Unità Sanitaria Locale n. 5 di Messina</v>
          </cell>
        </row>
        <row r="10">
          <cell r="A10" t="str">
            <v>106</v>
          </cell>
          <cell r="B10" t="str">
            <v>AUSL</v>
          </cell>
          <cell r="C10" t="str">
            <v>n. 6</v>
          </cell>
          <cell r="D10" t="str">
            <v>Palermo</v>
          </cell>
          <cell r="E10" t="str">
            <v>PA</v>
          </cell>
          <cell r="F10" t="str">
            <v>Azienda Unità Sanitaria Locale n. 6 di Palermo</v>
          </cell>
          <cell r="G10" t="str">
            <v>AUSL n. 6</v>
          </cell>
          <cell r="H10" t="str">
            <v>Azienda Unità Sanitaria Locale n. 6 di Palermo</v>
          </cell>
        </row>
        <row r="11">
          <cell r="A11" t="str">
            <v>107</v>
          </cell>
          <cell r="B11" t="str">
            <v>AUSL</v>
          </cell>
          <cell r="C11" t="str">
            <v>n. 7</v>
          </cell>
          <cell r="D11" t="str">
            <v>Ragusa</v>
          </cell>
          <cell r="E11" t="str">
            <v>RG</v>
          </cell>
          <cell r="F11" t="str">
            <v>Azienda Unità Sanitaria Locale n. 7 di Ragusa</v>
          </cell>
          <cell r="G11" t="str">
            <v>AUSL n. 7</v>
          </cell>
          <cell r="H11" t="str">
            <v>Azienda Unità Sanitaria Locale n. 7 di Ragusa</v>
          </cell>
        </row>
        <row r="12">
          <cell r="A12" t="str">
            <v>108</v>
          </cell>
          <cell r="B12" t="str">
            <v>AUSL</v>
          </cell>
          <cell r="C12" t="str">
            <v>n. 8</v>
          </cell>
          <cell r="D12" t="str">
            <v>Siracusa</v>
          </cell>
          <cell r="E12" t="str">
            <v>SR</v>
          </cell>
          <cell r="F12" t="str">
            <v>Azienda Unità Sanitaria Locale n. 8 di Siracusa</v>
          </cell>
          <cell r="G12" t="str">
            <v>AUSL n. 8</v>
          </cell>
          <cell r="H12" t="str">
            <v>Azienda Unità Sanitaria Locale n. 8 di Siracusa</v>
          </cell>
        </row>
        <row r="13">
          <cell r="A13" t="str">
            <v>109</v>
          </cell>
          <cell r="B13" t="str">
            <v>AUSL</v>
          </cell>
          <cell r="C13" t="str">
            <v>n. 9</v>
          </cell>
          <cell r="D13" t="str">
            <v>Trapani</v>
          </cell>
          <cell r="E13" t="str">
            <v>TP</v>
          </cell>
          <cell r="F13" t="str">
            <v>Azienda Unità Sanitaria Locale n. 9 di Trapani</v>
          </cell>
          <cell r="G13" t="str">
            <v>AUSL n. 9</v>
          </cell>
          <cell r="H13" t="str">
            <v>Azienda Unità Sanitaria Locale n. 9 di Trapani</v>
          </cell>
        </row>
        <row r="14">
          <cell r="A14" t="str">
            <v>901</v>
          </cell>
          <cell r="B14" t="str">
            <v>AO</v>
          </cell>
          <cell r="C14" t="str">
            <v>Civico e Benfratelli, G.Di Cristina, M.Ascoli</v>
          </cell>
          <cell r="D14" t="str">
            <v>Palermo</v>
          </cell>
          <cell r="E14" t="str">
            <v>PA</v>
          </cell>
          <cell r="F14" t="str">
            <v>Azienda Ospedaliera 'Civico e Benfratelli, G.Di Cristina, M.Ascoli' di Palermo</v>
          </cell>
          <cell r="G14" t="str">
            <v>CIVICO</v>
          </cell>
          <cell r="H14" t="str">
            <v>Azienda Ospedaliera "Civico e Benfratelli, G.Di Cristina, M.Ascoli" di Palermo</v>
          </cell>
        </row>
        <row r="15">
          <cell r="A15" t="str">
            <v>902</v>
          </cell>
          <cell r="B15" t="str">
            <v>AO</v>
          </cell>
          <cell r="C15" t="str">
            <v>Garibaldi S.Luigi - S.Currò - Ascoli Tomaselli</v>
          </cell>
          <cell r="D15" t="str">
            <v>Catania</v>
          </cell>
          <cell r="E15" t="str">
            <v>CT</v>
          </cell>
          <cell r="F15" t="str">
            <v>Azienda Ospedaliera 'Garibaldi S.Luigi - S.Currò - Ascoli Tomaselli' di Catania</v>
          </cell>
          <cell r="G15" t="str">
            <v>GARIBALDI</v>
          </cell>
          <cell r="H15" t="str">
            <v>Azienda Ospedaliera "Garibaldi S.Luigi - S.Currò - Ascoli Tomaselli" di Catania</v>
          </cell>
        </row>
        <row r="16">
          <cell r="A16" t="str">
            <v>903</v>
          </cell>
          <cell r="B16" t="str">
            <v>AO</v>
          </cell>
          <cell r="C16" t="str">
            <v>Vittorio Emanuele - Ferrarotto - S.Bambino</v>
          </cell>
          <cell r="D16" t="str">
            <v>Catania</v>
          </cell>
          <cell r="E16" t="str">
            <v>CT</v>
          </cell>
          <cell r="F16" t="str">
            <v>Azienda Ospedaliera 'Vittorio Emanuele - Ferrarotto - S.Bambino' di Catania</v>
          </cell>
          <cell r="G16" t="str">
            <v>FERRAROTTO</v>
          </cell>
          <cell r="H16" t="str">
            <v>Azienda Ospedaliera "Vittorio Emanuele - Ferrarotto - S.Bambino" di Catania</v>
          </cell>
        </row>
        <row r="17">
          <cell r="A17" t="str">
            <v>904</v>
          </cell>
          <cell r="B17" t="str">
            <v>AO</v>
          </cell>
          <cell r="C17" t="str">
            <v>S.Elia</v>
          </cell>
          <cell r="D17" t="str">
            <v>Caltanissetta</v>
          </cell>
          <cell r="E17" t="str">
            <v>CL</v>
          </cell>
          <cell r="F17" t="str">
            <v>Azienda Ospedaliera 'S.Elia' di Caltanissetta</v>
          </cell>
          <cell r="G17" t="str">
            <v>ELIA</v>
          </cell>
          <cell r="H17" t="str">
            <v>Azienda Ospedaliera "S.Elia" di Caltanissetta</v>
          </cell>
        </row>
        <row r="18">
          <cell r="A18" t="str">
            <v>905</v>
          </cell>
          <cell r="B18" t="str">
            <v>AO</v>
          </cell>
          <cell r="C18" t="str">
            <v>Cannizzaro</v>
          </cell>
          <cell r="D18" t="str">
            <v>Catania</v>
          </cell>
          <cell r="E18" t="str">
            <v>CT</v>
          </cell>
          <cell r="F18" t="str">
            <v>Azienda Ospedaliera 'Cannizzaro' di Catania</v>
          </cell>
          <cell r="G18" t="str">
            <v>CANNIZZARO</v>
          </cell>
          <cell r="H18" t="str">
            <v>Azienda Ospedaliera "Cannizzaro" di Catania</v>
          </cell>
        </row>
        <row r="19">
          <cell r="A19" t="str">
            <v>906</v>
          </cell>
          <cell r="B19" t="str">
            <v>AO</v>
          </cell>
          <cell r="C19" t="str">
            <v>Papardo</v>
          </cell>
          <cell r="D19" t="str">
            <v>Messina</v>
          </cell>
          <cell r="E19" t="str">
            <v>ME</v>
          </cell>
          <cell r="F19" t="str">
            <v>Azienda Ospedaliera 'Papardo' di Messina</v>
          </cell>
          <cell r="G19" t="str">
            <v>PAPARDO</v>
          </cell>
          <cell r="H19" t="str">
            <v>Azienda Ospedaliera "Papardo" di Messina</v>
          </cell>
        </row>
        <row r="20">
          <cell r="A20" t="str">
            <v>907</v>
          </cell>
          <cell r="B20" t="str">
            <v>AO</v>
          </cell>
          <cell r="C20" t="str">
            <v>Villa Sofia e C.T.O.</v>
          </cell>
          <cell r="D20" t="str">
            <v>Palermo</v>
          </cell>
          <cell r="E20" t="str">
            <v>PA</v>
          </cell>
          <cell r="F20" t="str">
            <v>Azienda Ospedaliera 'Villa Sofia e C.T.O.' di Palermo</v>
          </cell>
          <cell r="G20" t="str">
            <v>VSOFIA</v>
          </cell>
          <cell r="H20" t="str">
            <v>Azienda Ospedaliera "Villa Sofia e C.T.Ospedaliera" di Palermo</v>
          </cell>
        </row>
        <row r="21">
          <cell r="A21" t="str">
            <v>908</v>
          </cell>
          <cell r="B21" t="str">
            <v>AO</v>
          </cell>
          <cell r="C21" t="str">
            <v>S.Giovanni Di Dio</v>
          </cell>
          <cell r="D21" t="str">
            <v>Agrigento</v>
          </cell>
          <cell r="E21" t="str">
            <v>AG</v>
          </cell>
          <cell r="F21" t="str">
            <v>Azienda Ospedaliera 'S.Giovanni Di Dio' di Agrigento</v>
          </cell>
          <cell r="G21" t="str">
            <v>DIDIO</v>
          </cell>
          <cell r="H21" t="str">
            <v>Azienda Ospedaliera "S.Giovanni Di Dio" di Agrigento</v>
          </cell>
        </row>
        <row r="22">
          <cell r="A22" t="str">
            <v>909</v>
          </cell>
          <cell r="B22" t="str">
            <v>AO</v>
          </cell>
          <cell r="C22" t="str">
            <v>Gravina</v>
          </cell>
          <cell r="D22" t="str">
            <v>Caltagirone</v>
          </cell>
          <cell r="E22" t="str">
            <v>CT</v>
          </cell>
          <cell r="F22" t="str">
            <v>Azienda Ospedaliera 'Gravina' di Caltagirone</v>
          </cell>
          <cell r="G22" t="str">
            <v>GRAVINA</v>
          </cell>
          <cell r="H22" t="str">
            <v>Azienda Ospedaliera "Gravina" di Caltagirone (CT)</v>
          </cell>
        </row>
        <row r="23">
          <cell r="A23" t="str">
            <v>910</v>
          </cell>
          <cell r="B23" t="str">
            <v>AO</v>
          </cell>
          <cell r="C23" t="str">
            <v>Umberto I</v>
          </cell>
          <cell r="D23" t="str">
            <v>Enna</v>
          </cell>
          <cell r="E23" t="str">
            <v>EN</v>
          </cell>
          <cell r="F23" t="str">
            <v>Azienda Ospedaliera 'Umberto I' di Enna</v>
          </cell>
          <cell r="G23" t="str">
            <v>UMBERTO EN</v>
          </cell>
          <cell r="H23" t="str">
            <v>Azienda Ospedaliera "Umberto I" di Enna</v>
          </cell>
        </row>
        <row r="24">
          <cell r="A24" t="str">
            <v>911</v>
          </cell>
          <cell r="B24" t="str">
            <v>AO</v>
          </cell>
          <cell r="C24" t="str">
            <v>Vittorio Emanuele III</v>
          </cell>
          <cell r="D24" t="str">
            <v>Gela</v>
          </cell>
          <cell r="E24" t="str">
            <v>CL</v>
          </cell>
          <cell r="F24" t="str">
            <v>Azienda Ospedaliera 'Vittorio Emanuele III' di Gela</v>
          </cell>
          <cell r="G24" t="str">
            <v>EMANUELE CL</v>
          </cell>
          <cell r="H24" t="str">
            <v>Azienda Ospedaliera "Vittorio Emanuele III" di Gela (CL)</v>
          </cell>
        </row>
        <row r="25">
          <cell r="A25" t="str">
            <v>912</v>
          </cell>
          <cell r="B25" t="str">
            <v>AO</v>
          </cell>
          <cell r="C25" t="str">
            <v>Piemonte</v>
          </cell>
          <cell r="D25" t="str">
            <v>Messina</v>
          </cell>
          <cell r="E25" t="str">
            <v>ME</v>
          </cell>
          <cell r="F25" t="str">
            <v>Azienda Ospedaliera 'Piemonte' di Messina</v>
          </cell>
          <cell r="G25" t="str">
            <v>PIEMONTE</v>
          </cell>
          <cell r="H25" t="str">
            <v>Azienda Ospedaliera "Piemonte" di Messina</v>
          </cell>
        </row>
        <row r="26">
          <cell r="A26" t="str">
            <v>913</v>
          </cell>
          <cell r="B26" t="str">
            <v>AO</v>
          </cell>
          <cell r="C26" t="str">
            <v>Cervello</v>
          </cell>
          <cell r="D26" t="str">
            <v>Palermo</v>
          </cell>
          <cell r="E26" t="str">
            <v>PA</v>
          </cell>
          <cell r="F26" t="str">
            <v>Azienda Ospedaliera 'Cervello' di Palermo</v>
          </cell>
          <cell r="G26" t="str">
            <v>CERVELLO</v>
          </cell>
          <cell r="H26" t="str">
            <v>Azienda Ospedaliera "Cervello" di Palermo</v>
          </cell>
        </row>
        <row r="27">
          <cell r="A27" t="str">
            <v>914</v>
          </cell>
          <cell r="B27" t="str">
            <v>AO</v>
          </cell>
          <cell r="C27" t="str">
            <v>Civile OMPA</v>
          </cell>
          <cell r="D27" t="str">
            <v>Ragusa</v>
          </cell>
          <cell r="E27" t="str">
            <v>RG</v>
          </cell>
          <cell r="F27" t="str">
            <v>Azienda Ospedaliera 'Civile OMPA' di Ragusa</v>
          </cell>
          <cell r="G27" t="str">
            <v>OMPA</v>
          </cell>
          <cell r="H27" t="str">
            <v>Azienda Ospedaliera  "Civile OMPA" di Ragusa</v>
          </cell>
        </row>
        <row r="28">
          <cell r="A28" t="str">
            <v>915</v>
          </cell>
          <cell r="B28" t="str">
            <v>AO</v>
          </cell>
          <cell r="C28" t="str">
            <v>Umberto I</v>
          </cell>
          <cell r="D28" t="str">
            <v>Siracusa</v>
          </cell>
          <cell r="E28" t="str">
            <v>SR</v>
          </cell>
          <cell r="F28" t="str">
            <v>Azienda Ospedaliera 'Umberto I' di Siracusa</v>
          </cell>
          <cell r="G28" t="str">
            <v>UMBERTO SR</v>
          </cell>
          <cell r="H28" t="str">
            <v>Azienda Ospedaliera "Umberto I" di Siracusa</v>
          </cell>
        </row>
        <row r="29">
          <cell r="A29" t="str">
            <v>916</v>
          </cell>
          <cell r="B29" t="str">
            <v>AO</v>
          </cell>
          <cell r="C29" t="str">
            <v>S.Antonio Abate</v>
          </cell>
          <cell r="D29" t="str">
            <v>Trapani</v>
          </cell>
          <cell r="E29" t="str">
            <v>TP</v>
          </cell>
          <cell r="F29" t="str">
            <v>Azienda Ospedaliera 'S.Antonio Abate' di Trapani</v>
          </cell>
          <cell r="G29" t="str">
            <v>ABATE</v>
          </cell>
          <cell r="H29" t="str">
            <v>Azienda Ospedaliera "S.Antonio Abate" di Trapani</v>
          </cell>
        </row>
        <row r="30">
          <cell r="A30" t="str">
            <v>917</v>
          </cell>
          <cell r="B30" t="str">
            <v>AO</v>
          </cell>
          <cell r="C30" t="str">
            <v>Ospedali Civili Riuniti</v>
          </cell>
          <cell r="D30" t="str">
            <v>Sciacca</v>
          </cell>
          <cell r="E30" t="str">
            <v>AG</v>
          </cell>
          <cell r="F30" t="str">
            <v>Azienda Ospedaliera 'Ospedali Civili Riuniti' di Sciacca</v>
          </cell>
          <cell r="G30" t="str">
            <v>RIUNITI</v>
          </cell>
          <cell r="H30" t="str">
            <v>Azienda Ospedaliera "Ospedali Civili Riuniti" di Sciacca (AG)</v>
          </cell>
        </row>
        <row r="31">
          <cell r="A31" t="str">
            <v>918</v>
          </cell>
          <cell r="B31" t="str">
            <v>IPZS</v>
          </cell>
          <cell r="C31" t="str">
            <v>Istituto Zooprofilattico Sperimentale</v>
          </cell>
          <cell r="D31" t="str">
            <v>Palermo</v>
          </cell>
          <cell r="E31" t="str">
            <v>PA</v>
          </cell>
          <cell r="F31" t="str">
            <v>Istituto Zooprofilattico Sperimentale di Palermo</v>
          </cell>
          <cell r="G31" t="str">
            <v>IPZS</v>
          </cell>
          <cell r="H31" t="str">
            <v>Istituto Zooprofilattico Sperimentale</v>
          </cell>
        </row>
        <row r="32">
          <cell r="A32" t="str">
            <v>920</v>
          </cell>
          <cell r="B32" t="str">
            <v>AUP</v>
          </cell>
          <cell r="C32" t="str">
            <v>Paolo Giaccone</v>
          </cell>
          <cell r="D32" t="str">
            <v>Palermo</v>
          </cell>
          <cell r="E32" t="str">
            <v>PA</v>
          </cell>
          <cell r="F32" t="str">
            <v>Azienda Univeritaria Policlinico 'Paolo Giaccone' di Palermo</v>
          </cell>
          <cell r="G32" t="str">
            <v>GIACCONE</v>
          </cell>
          <cell r="H32" t="str">
            <v>Azienda Universitaria Policlinico di Palermo</v>
          </cell>
        </row>
        <row r="33">
          <cell r="A33" t="str">
            <v>930</v>
          </cell>
          <cell r="B33" t="str">
            <v>AUP</v>
          </cell>
          <cell r="C33" t="str">
            <v>G. Martino</v>
          </cell>
          <cell r="D33" t="str">
            <v>Messina</v>
          </cell>
          <cell r="E33" t="str">
            <v>ME</v>
          </cell>
          <cell r="F33" t="str">
            <v>Azienda Univeritaria Policlinico 'G. Martino' di Messina</v>
          </cell>
          <cell r="G33" t="str">
            <v>MARTINO</v>
          </cell>
          <cell r="H33" t="str">
            <v>Azienda Universitaria Policlinico di Messina</v>
          </cell>
        </row>
        <row r="34">
          <cell r="A34" t="str">
            <v>940</v>
          </cell>
          <cell r="B34" t="str">
            <v>AUP</v>
          </cell>
          <cell r="C34" t="str">
            <v>Gaspare Rodolico</v>
          </cell>
          <cell r="D34" t="str">
            <v>Catania</v>
          </cell>
          <cell r="E34" t="str">
            <v>CT</v>
          </cell>
          <cell r="F34" t="str">
            <v>Azienda Univeritaria Policlinico 'Gaspare Rodolico' di Catania</v>
          </cell>
          <cell r="G34" t="str">
            <v>RODOLICO</v>
          </cell>
          <cell r="H34" t="str">
            <v>Azienda Universitaria Policlinico di Catania</v>
          </cell>
        </row>
        <row r="35">
          <cell r="A35" t="str">
            <v>960</v>
          </cell>
          <cell r="B35" t="str">
            <v>IRCCS</v>
          </cell>
          <cell r="C35" t="str">
            <v>IRCCS Neurolesi "Bonino Pulejo"</v>
          </cell>
          <cell r="D35" t="str">
            <v>Messina</v>
          </cell>
          <cell r="E35" t="str">
            <v>ME</v>
          </cell>
          <cell r="F35" t="str">
            <v>IRCCS Neurolesi "Bonino Pulejo" di Messina</v>
          </cell>
          <cell r="G35" t="str">
            <v>PULEJO</v>
          </cell>
          <cell r="H35" t="str">
            <v>IRCCS Neurolesi "Bonino Pulejo"</v>
          </cell>
        </row>
        <row r="36">
          <cell r="A36">
            <v>999</v>
          </cell>
          <cell r="B36" t="str">
            <v>IRCCS</v>
          </cell>
          <cell r="C36" t="str">
            <v>Riepilogativo Regione Siciliana</v>
          </cell>
          <cell r="D36" t="str">
            <v>Sicilia</v>
          </cell>
          <cell r="E36" t="str">
            <v>Sicilia</v>
          </cell>
          <cell r="F36" t="str">
            <v>Riepilogativo Regione Siciliana - Sicilia</v>
          </cell>
        </row>
        <row r="41">
          <cell r="B41" t="str">
            <v>P - Prev.</v>
          </cell>
        </row>
        <row r="42">
          <cell r="B42" t="str">
            <v>1° - Trim</v>
          </cell>
          <cell r="C42" t="str">
            <v>31 mar</v>
          </cell>
          <cell r="D42" t="str">
            <v>T1</v>
          </cell>
        </row>
        <row r="43">
          <cell r="B43" t="str">
            <v>2° - Trim</v>
          </cell>
          <cell r="C43" t="str">
            <v>30 giu</v>
          </cell>
          <cell r="D43" t="str">
            <v>T2</v>
          </cell>
        </row>
        <row r="44">
          <cell r="B44" t="str">
            <v>3° - Trim</v>
          </cell>
          <cell r="C44" t="str">
            <v>30 set</v>
          </cell>
          <cell r="D44" t="str">
            <v>T3</v>
          </cell>
        </row>
        <row r="45">
          <cell r="B45" t="str">
            <v>4° - Trim</v>
          </cell>
          <cell r="C45" t="str">
            <v>31 dic</v>
          </cell>
          <cell r="D45" t="str">
            <v>T4</v>
          </cell>
        </row>
        <row r="46">
          <cell r="B46" t="str">
            <v>C - Cons.</v>
          </cell>
          <cell r="C46" t="str">
            <v>31 dic</v>
          </cell>
          <cell r="D46" t="str">
            <v>TC</v>
          </cell>
        </row>
        <row r="50">
          <cell r="B50" t="str">
            <v xml:space="preserve"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  <sheetName val="P.O."/>
      <sheetName val="OOSS_T"/>
      <sheetName val="OOSS_DM"/>
      <sheetName val="Dip.stampa"/>
      <sheetName val="Rete"/>
      <sheetName val="P.O._T"/>
      <sheetName val="P.O._TT"/>
      <sheetName val="DM_UO_in servizio"/>
      <sheetName val="IN_SERVIZIO"/>
      <sheetName val="PL_Disciplina"/>
      <sheetName val="NEW_DM_IP_OST"/>
      <sheetName val="DM-NEW_Disciplina"/>
      <sheetName val="Coeff_DM_IP"/>
      <sheetName val="Coeff_DM"/>
      <sheetName val="Coeff_IP"/>
      <sheetName val="Ambulatoriale_T"/>
      <sheetName val="Ambulatoriale"/>
      <sheetName val="Servizi"/>
      <sheetName val="note"/>
      <sheetName val="Servizi_e_Altro"/>
      <sheetName val="CQRC"/>
      <sheetName val="RINNOVI CONTRATTUALI"/>
      <sheetName val="TETTO"/>
      <sheetName val="AD02_ASSEGNI NUCLEO FAMILIARE"/>
      <sheetName val="QUALIFICHE"/>
      <sheetName val="D_1.2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_Input1"/>
      <sheetName val="DB"/>
      <sheetName val="TM_INPUT"/>
      <sheetName val="INPUT"/>
      <sheetName val="Personale H"/>
      <sheetName val="Altri costi H"/>
      <sheetName val="Input Costi cesVSres"/>
      <sheetName val="TM_Foglio2"/>
      <sheetName val="Struttura"/>
      <sheetName val="Cessanti e posti letto"/>
      <sheetName val="PERSONALE H tipo area"/>
      <sheetName val="Convalida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Cessanti</v>
          </cell>
        </row>
        <row r="2">
          <cell r="A2" t="str">
            <v>Residui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abella"/>
    </sheetNames>
    <sheetDataSet>
      <sheetData sheetId="0">
        <row r="50">
          <cell r="B50" t="str">
            <v xml:space="preserve"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Rilevazione"/>
      <sheetName val="Detta-spesa"/>
      <sheetName val="TAB_CONV"/>
      <sheetName val="FONDI"/>
      <sheetName val="Rinnovi_Contr"/>
      <sheetName val="Costi_CCNL"/>
      <sheetName val="Cat_Protette"/>
      <sheetName val="San_Raffaele"/>
      <sheetName val="118"/>
      <sheetName val="Dett_Altre"/>
      <sheetName val="NOTE"/>
      <sheetName val="Dett_Rimborsi"/>
    </sheetNames>
    <sheetDataSet>
      <sheetData sheetId="0">
        <row r="4">
          <cell r="A4" t="str">
            <v>101</v>
          </cell>
        </row>
        <row r="5">
          <cell r="A5" t="str">
            <v>102</v>
          </cell>
        </row>
        <row r="6">
          <cell r="A6" t="str">
            <v>103</v>
          </cell>
        </row>
        <row r="7">
          <cell r="A7" t="str">
            <v>104</v>
          </cell>
        </row>
        <row r="8">
          <cell r="A8" t="str">
            <v>105</v>
          </cell>
        </row>
        <row r="9">
          <cell r="A9" t="str">
            <v>106</v>
          </cell>
        </row>
        <row r="10">
          <cell r="A10" t="str">
            <v>107</v>
          </cell>
        </row>
        <row r="11">
          <cell r="A11" t="str">
            <v>108</v>
          </cell>
        </row>
        <row r="12">
          <cell r="A12" t="str">
            <v>109</v>
          </cell>
        </row>
        <row r="13">
          <cell r="A13" t="str">
            <v>901</v>
          </cell>
        </row>
        <row r="14">
          <cell r="A14" t="str">
            <v>902</v>
          </cell>
        </row>
        <row r="15">
          <cell r="A15" t="str">
            <v>903</v>
          </cell>
        </row>
        <row r="16">
          <cell r="A16" t="str">
            <v>904</v>
          </cell>
        </row>
        <row r="17">
          <cell r="A17" t="str">
            <v>905</v>
          </cell>
        </row>
        <row r="18">
          <cell r="A18" t="str">
            <v>906</v>
          </cell>
        </row>
        <row r="19">
          <cell r="A19" t="str">
            <v>907</v>
          </cell>
        </row>
        <row r="20">
          <cell r="A20" t="str">
            <v>908</v>
          </cell>
        </row>
        <row r="21">
          <cell r="A21" t="str">
            <v>909</v>
          </cell>
        </row>
        <row r="22">
          <cell r="A22" t="str">
            <v>910</v>
          </cell>
        </row>
        <row r="23">
          <cell r="A23" t="str">
            <v>911</v>
          </cell>
        </row>
        <row r="24">
          <cell r="A24" t="str">
            <v>912</v>
          </cell>
        </row>
        <row r="25">
          <cell r="A25" t="str">
            <v>913</v>
          </cell>
        </row>
        <row r="26">
          <cell r="A26" t="str">
            <v>914</v>
          </cell>
        </row>
        <row r="27">
          <cell r="A27" t="str">
            <v>915</v>
          </cell>
        </row>
        <row r="28">
          <cell r="A28" t="str">
            <v>916</v>
          </cell>
        </row>
        <row r="29">
          <cell r="A29" t="str">
            <v>917</v>
          </cell>
        </row>
        <row r="30">
          <cell r="A30" t="str">
            <v>918</v>
          </cell>
        </row>
        <row r="31">
          <cell r="A31" t="str">
            <v>920</v>
          </cell>
        </row>
        <row r="32">
          <cell r="A32" t="str">
            <v>930</v>
          </cell>
        </row>
        <row r="33">
          <cell r="A33" t="str">
            <v>940</v>
          </cell>
        </row>
        <row r="34">
          <cell r="A34" t="str">
            <v>960</v>
          </cell>
        </row>
        <row r="39">
          <cell r="B39" t="str">
            <v>1° - Trim</v>
          </cell>
        </row>
        <row r="40">
          <cell r="B40" t="str">
            <v>2° - Trim</v>
          </cell>
        </row>
        <row r="41">
          <cell r="B41" t="str">
            <v>3° - Trim</v>
          </cell>
        </row>
        <row r="42">
          <cell r="B42" t="str">
            <v>4° - Trim</v>
          </cell>
        </row>
        <row r="43">
          <cell r="B43" t="str">
            <v>C - Consuntivo</v>
          </cell>
        </row>
        <row r="46">
          <cell r="B46" t="str">
            <v>B0010</v>
          </cell>
        </row>
        <row r="47">
          <cell r="B47" t="str">
            <v>B0020</v>
          </cell>
        </row>
        <row r="48">
          <cell r="B48" t="str">
            <v>B0030</v>
          </cell>
        </row>
        <row r="49">
          <cell r="B49" t="str">
            <v>B0040</v>
          </cell>
        </row>
        <row r="50">
          <cell r="B50" t="str">
            <v>B0050</v>
          </cell>
        </row>
        <row r="51">
          <cell r="B51" t="str">
            <v>B0060</v>
          </cell>
        </row>
        <row r="52">
          <cell r="B52" t="str">
            <v>B0070</v>
          </cell>
        </row>
        <row r="53">
          <cell r="B53" t="str">
            <v>B0080</v>
          </cell>
        </row>
        <row r="54">
          <cell r="B54" t="str">
            <v>B0090</v>
          </cell>
        </row>
        <row r="55">
          <cell r="B55" t="str">
            <v>B0100</v>
          </cell>
        </row>
        <row r="56">
          <cell r="B56" t="str">
            <v>B0110</v>
          </cell>
        </row>
        <row r="57">
          <cell r="B57" t="str">
            <v>B0120</v>
          </cell>
        </row>
        <row r="58">
          <cell r="B58" t="str">
            <v>B0130</v>
          </cell>
        </row>
        <row r="59">
          <cell r="B59" t="str">
            <v>B0140</v>
          </cell>
        </row>
        <row r="60">
          <cell r="B60" t="str">
            <v>B0150</v>
          </cell>
        </row>
        <row r="61">
          <cell r="B61" t="str">
            <v>B0160</v>
          </cell>
        </row>
        <row r="62">
          <cell r="B62" t="str">
            <v>B0170</v>
          </cell>
        </row>
        <row r="63">
          <cell r="B63" t="str">
            <v>B0180</v>
          </cell>
        </row>
        <row r="64">
          <cell r="B64" t="str">
            <v>B0190</v>
          </cell>
        </row>
        <row r="65">
          <cell r="B65" t="str">
            <v>B0200</v>
          </cell>
        </row>
        <row r="66">
          <cell r="B66" t="str">
            <v>B0210</v>
          </cell>
        </row>
        <row r="67">
          <cell r="B67" t="str">
            <v>B0220</v>
          </cell>
        </row>
        <row r="68">
          <cell r="B68" t="str">
            <v>B0221</v>
          </cell>
        </row>
        <row r="69">
          <cell r="B69" t="str">
            <v>B0222</v>
          </cell>
        </row>
        <row r="70">
          <cell r="B70" t="str">
            <v>B0223</v>
          </cell>
        </row>
        <row r="71">
          <cell r="B71" t="str">
            <v>B0230</v>
          </cell>
        </row>
        <row r="72">
          <cell r="B72" t="str">
            <v>B0231</v>
          </cell>
        </row>
        <row r="73">
          <cell r="B73" t="str">
            <v>B0232</v>
          </cell>
        </row>
        <row r="74">
          <cell r="B74" t="str">
            <v>B0233</v>
          </cell>
        </row>
        <row r="75">
          <cell r="B75" t="str">
            <v>B0240</v>
          </cell>
        </row>
        <row r="76">
          <cell r="B76" t="str">
            <v>B0250</v>
          </cell>
        </row>
        <row r="77">
          <cell r="B77" t="str">
            <v>B0260</v>
          </cell>
        </row>
        <row r="78">
          <cell r="B78" t="str">
            <v>B0270</v>
          </cell>
        </row>
        <row r="79">
          <cell r="B79" t="str">
            <v>B0280</v>
          </cell>
        </row>
        <row r="80">
          <cell r="B80" t="str">
            <v>B0290</v>
          </cell>
        </row>
        <row r="81">
          <cell r="B81" t="str">
            <v>B0300</v>
          </cell>
        </row>
        <row r="82">
          <cell r="B82" t="str">
            <v>B0310</v>
          </cell>
        </row>
        <row r="83">
          <cell r="B83" t="str">
            <v>B0320</v>
          </cell>
        </row>
        <row r="84">
          <cell r="B84" t="str">
            <v>B0330</v>
          </cell>
        </row>
        <row r="85">
          <cell r="B85" t="str">
            <v>B0340</v>
          </cell>
        </row>
        <row r="86">
          <cell r="B86" t="str">
            <v>B0350</v>
          </cell>
        </row>
        <row r="87">
          <cell r="B87" t="str">
            <v>B0360</v>
          </cell>
        </row>
        <row r="88">
          <cell r="B88" t="str">
            <v>B0370</v>
          </cell>
        </row>
        <row r="89">
          <cell r="B89" t="str">
            <v>B0380</v>
          </cell>
        </row>
        <row r="90">
          <cell r="B90" t="str">
            <v>B0390</v>
          </cell>
        </row>
        <row r="91">
          <cell r="B91" t="str">
            <v>B0400</v>
          </cell>
        </row>
        <row r="92">
          <cell r="B92" t="str">
            <v>B0410</v>
          </cell>
        </row>
        <row r="93">
          <cell r="B93" t="str">
            <v>B0420</v>
          </cell>
        </row>
        <row r="94">
          <cell r="B94" t="str">
            <v>B0430</v>
          </cell>
        </row>
        <row r="95">
          <cell r="B95" t="str">
            <v>B0440</v>
          </cell>
        </row>
        <row r="96">
          <cell r="B96" t="str">
            <v>B0451</v>
          </cell>
        </row>
        <row r="97">
          <cell r="B97" t="str">
            <v>B0452</v>
          </cell>
        </row>
        <row r="98">
          <cell r="B98" t="str">
            <v>B0453</v>
          </cell>
        </row>
        <row r="99">
          <cell r="B99" t="str">
            <v>B0460</v>
          </cell>
        </row>
        <row r="100">
          <cell r="B100" t="str">
            <v>B0470</v>
          </cell>
        </row>
        <row r="101">
          <cell r="B101" t="str">
            <v>B0480</v>
          </cell>
        </row>
        <row r="102">
          <cell r="B102" t="str">
            <v>B0490</v>
          </cell>
        </row>
        <row r="103">
          <cell r="B103" t="str">
            <v>B0500</v>
          </cell>
        </row>
        <row r="104">
          <cell r="B104" t="str">
            <v>B0510</v>
          </cell>
        </row>
        <row r="105">
          <cell r="B105" t="str">
            <v>B0520</v>
          </cell>
        </row>
        <row r="106">
          <cell r="B106" t="str">
            <v>B0530</v>
          </cell>
        </row>
        <row r="107">
          <cell r="B107" t="str">
            <v>B0540</v>
          </cell>
        </row>
        <row r="108">
          <cell r="B108" t="str">
            <v>B0550</v>
          </cell>
        </row>
        <row r="109">
          <cell r="B109" t="str">
            <v>B0560</v>
          </cell>
        </row>
        <row r="110">
          <cell r="B110" t="str">
            <v>B0570</v>
          </cell>
        </row>
        <row r="111">
          <cell r="B111" t="str">
            <v>B0580</v>
          </cell>
        </row>
        <row r="112">
          <cell r="B112" t="str">
            <v>B0590</v>
          </cell>
        </row>
        <row r="113">
          <cell r="B113" t="str">
            <v>B0600</v>
          </cell>
        </row>
        <row r="114">
          <cell r="B114" t="str">
            <v>B0610</v>
          </cell>
        </row>
        <row r="115">
          <cell r="B115" t="str">
            <v>B0620</v>
          </cell>
        </row>
        <row r="116">
          <cell r="B116" t="str">
            <v>B0630</v>
          </cell>
        </row>
        <row r="117">
          <cell r="B117" t="str">
            <v>B0640</v>
          </cell>
        </row>
        <row r="118">
          <cell r="B118" t="str">
            <v>B0650</v>
          </cell>
        </row>
        <row r="119">
          <cell r="B119" t="str">
            <v>B0660</v>
          </cell>
        </row>
        <row r="120">
          <cell r="B120" t="str">
            <v>B0670</v>
          </cell>
        </row>
        <row r="121">
          <cell r="B121" t="str">
            <v>B0680</v>
          </cell>
        </row>
        <row r="122">
          <cell r="B122" t="str">
            <v>B0690</v>
          </cell>
        </row>
        <row r="123">
          <cell r="B123" t="str">
            <v>B0700</v>
          </cell>
        </row>
        <row r="124">
          <cell r="B124" t="str">
            <v>B0710</v>
          </cell>
        </row>
        <row r="125">
          <cell r="B125" t="str">
            <v>B0720</v>
          </cell>
        </row>
        <row r="126">
          <cell r="B126" t="str">
            <v>B0730</v>
          </cell>
        </row>
        <row r="127">
          <cell r="B127" t="str">
            <v>B0740</v>
          </cell>
        </row>
        <row r="128">
          <cell r="B128" t="str">
            <v>B0750</v>
          </cell>
        </row>
        <row r="129">
          <cell r="B129" t="str">
            <v>B0760</v>
          </cell>
        </row>
        <row r="130">
          <cell r="B130" t="str">
            <v>B0770</v>
          </cell>
        </row>
        <row r="131">
          <cell r="B131" t="str">
            <v>B0780</v>
          </cell>
        </row>
        <row r="132">
          <cell r="B132" t="str">
            <v>B0781</v>
          </cell>
        </row>
        <row r="133">
          <cell r="B133" t="str">
            <v>B0790</v>
          </cell>
        </row>
        <row r="134">
          <cell r="B134" t="str">
            <v>B0800</v>
          </cell>
        </row>
        <row r="135">
          <cell r="B135" t="str">
            <v>B0810</v>
          </cell>
        </row>
        <row r="136">
          <cell r="B136" t="str">
            <v>B0820</v>
          </cell>
        </row>
        <row r="137">
          <cell r="B137" t="str">
            <v>B0830</v>
          </cell>
        </row>
        <row r="138">
          <cell r="B138" t="str">
            <v>B0840</v>
          </cell>
        </row>
        <row r="139">
          <cell r="B139" t="str">
            <v>B0850</v>
          </cell>
        </row>
        <row r="140">
          <cell r="B140" t="str">
            <v>B0860</v>
          </cell>
        </row>
        <row r="141">
          <cell r="B141" t="str">
            <v>B0861</v>
          </cell>
        </row>
        <row r="142">
          <cell r="B142" t="str">
            <v>B0870</v>
          </cell>
        </row>
        <row r="143">
          <cell r="B143" t="str">
            <v>B0880</v>
          </cell>
        </row>
        <row r="144">
          <cell r="B144" t="str">
            <v>B0890</v>
          </cell>
        </row>
        <row r="145">
          <cell r="B145" t="str">
            <v>B0900</v>
          </cell>
        </row>
        <row r="146">
          <cell r="B146" t="str">
            <v>B0910</v>
          </cell>
        </row>
        <row r="147">
          <cell r="B147" t="str">
            <v>B0920</v>
          </cell>
        </row>
        <row r="148">
          <cell r="B148" t="str">
            <v>B0930</v>
          </cell>
        </row>
        <row r="149">
          <cell r="B149" t="str">
            <v>B0940</v>
          </cell>
        </row>
        <row r="150">
          <cell r="B150" t="str">
            <v>B0950</v>
          </cell>
        </row>
        <row r="151">
          <cell r="B151" t="str">
            <v>B0960</v>
          </cell>
        </row>
        <row r="152">
          <cell r="B152" t="str">
            <v>B0970</v>
          </cell>
        </row>
        <row r="153">
          <cell r="B153" t="str">
            <v>B0980</v>
          </cell>
        </row>
        <row r="154">
          <cell r="B154" t="str">
            <v>B0990</v>
          </cell>
        </row>
        <row r="155">
          <cell r="B155" t="str">
            <v>B1000</v>
          </cell>
        </row>
        <row r="156">
          <cell r="B156" t="str">
            <v>B1010</v>
          </cell>
        </row>
        <row r="157">
          <cell r="B157" t="str">
            <v>C0010</v>
          </cell>
        </row>
        <row r="158">
          <cell r="B158" t="str">
            <v>C0020</v>
          </cell>
        </row>
        <row r="159">
          <cell r="B159" t="str">
            <v>C0030</v>
          </cell>
        </row>
        <row r="160">
          <cell r="B160" t="str">
            <v>C0040</v>
          </cell>
        </row>
        <row r="161">
          <cell r="B161" t="str">
            <v>C0050</v>
          </cell>
        </row>
        <row r="162">
          <cell r="B162" t="str">
            <v>C0060</v>
          </cell>
        </row>
        <row r="163">
          <cell r="B163" t="str">
            <v>C0070</v>
          </cell>
        </row>
        <row r="164">
          <cell r="B164" t="str">
            <v>C0080</v>
          </cell>
        </row>
        <row r="165">
          <cell r="B165" t="str">
            <v>C0090</v>
          </cell>
        </row>
        <row r="166">
          <cell r="B166" t="str">
            <v>C0100</v>
          </cell>
        </row>
        <row r="167">
          <cell r="B167" t="str">
            <v>D0010</v>
          </cell>
        </row>
        <row r="168">
          <cell r="B168" t="str">
            <v>D0020</v>
          </cell>
        </row>
        <row r="169">
          <cell r="B169" t="str">
            <v>E0010</v>
          </cell>
        </row>
        <row r="170">
          <cell r="B170" t="str">
            <v>E0020</v>
          </cell>
        </row>
        <row r="171">
          <cell r="B171" t="str">
            <v>E0030</v>
          </cell>
        </row>
        <row r="172">
          <cell r="B172" t="str">
            <v>E0040</v>
          </cell>
        </row>
        <row r="173">
          <cell r="B173" t="str">
            <v>E0050</v>
          </cell>
        </row>
        <row r="174">
          <cell r="B174" t="str">
            <v>E0060</v>
          </cell>
        </row>
        <row r="175">
          <cell r="B175" t="str">
            <v>E0070</v>
          </cell>
        </row>
        <row r="176">
          <cell r="B176" t="str">
            <v>E0080</v>
          </cell>
        </row>
        <row r="177">
          <cell r="B177" t="str">
            <v>E0081</v>
          </cell>
        </row>
        <row r="178">
          <cell r="B178" t="str">
            <v>E0090</v>
          </cell>
        </row>
        <row r="179">
          <cell r="B179" t="str">
            <v>E0091</v>
          </cell>
        </row>
        <row r="180">
          <cell r="B180" t="str">
            <v>Y0010</v>
          </cell>
        </row>
        <row r="181">
          <cell r="B181" t="str">
            <v>Y0020</v>
          </cell>
        </row>
        <row r="182">
          <cell r="B182" t="str">
            <v>Y0030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  <sheetName val="QRY-EXTRA"/>
      <sheetName val="QRY-INTRA-AUTO"/>
      <sheetName val="FRONT"/>
      <sheetName val="Riepilogo-MDC"/>
      <sheetName val="ASL-Passiva"/>
      <sheetName val="MDC-Passiva"/>
      <sheetName val="FRONT-65-74"/>
      <sheetName val="Riepilogo-MDC (2)"/>
      <sheetName val="ASL-Passiva (2)"/>
      <sheetName val="MDC-Passiva (2)"/>
      <sheetName val="RIEPILOGO_MDC-65-74"/>
      <sheetName val="ASL-PASS-65-74"/>
      <sheetName val="RIEP_MDC-PASS-TASSO-65-74"/>
      <sheetName val="FRONT-75"/>
      <sheetName val="RIEPILOGO_MDC-75"/>
      <sheetName val="ASL-PASS-75"/>
      <sheetName val="RIEP_MDC-PASS-TASSO-75"/>
      <sheetName val="RIEPILOGO_MDC-PASS-TOT"/>
      <sheetName val="RIEPILOGO_MDC-PASS-AUTO"/>
      <sheetName val="RIEPILOGO_MDC-PASS-INTRA"/>
      <sheetName val="RIEPILOGO_MDC-PASS-EXTRA"/>
    </sheetNames>
    <sheetDataSet>
      <sheetData sheetId="0">
        <row r="21">
          <cell r="I21" t="str">
            <v>160-101</v>
          </cell>
        </row>
        <row r="22">
          <cell r="I22" t="str">
            <v>160-102</v>
          </cell>
        </row>
        <row r="23">
          <cell r="I23" t="str">
            <v>160-103</v>
          </cell>
        </row>
        <row r="24">
          <cell r="I24" t="str">
            <v>160-104</v>
          </cell>
        </row>
        <row r="25">
          <cell r="I25" t="str">
            <v>160-105</v>
          </cell>
        </row>
        <row r="26">
          <cell r="I26" t="str">
            <v>160-106</v>
          </cell>
        </row>
        <row r="27">
          <cell r="I27" t="str">
            <v>160-107</v>
          </cell>
        </row>
        <row r="28">
          <cell r="I28" t="str">
            <v>160-108</v>
          </cell>
        </row>
        <row r="29">
          <cell r="I29" t="str">
            <v>160-109</v>
          </cell>
        </row>
        <row r="30">
          <cell r="I30" t="str">
            <v>160-110</v>
          </cell>
        </row>
        <row r="31">
          <cell r="I31" t="str">
            <v>160-111</v>
          </cell>
        </row>
        <row r="32">
          <cell r="I32" t="str">
            <v>160-112</v>
          </cell>
        </row>
        <row r="33">
          <cell r="I33" t="str">
            <v>160-903</v>
          </cell>
        </row>
        <row r="34">
          <cell r="I34" t="str">
            <v>160-904</v>
          </cell>
        </row>
        <row r="35">
          <cell r="I35" t="str">
            <v>160-907</v>
          </cell>
        </row>
        <row r="36">
          <cell r="I36" t="str">
            <v>160-908</v>
          </cell>
        </row>
        <row r="37">
          <cell r="I37" t="str">
            <v>160-909</v>
          </cell>
        </row>
        <row r="38">
          <cell r="I38" t="str">
            <v>160-910</v>
          </cell>
        </row>
        <row r="39">
          <cell r="I39" t="str">
            <v>160-078</v>
          </cell>
        </row>
        <row r="40">
          <cell r="I40" t="str">
            <v>160-080</v>
          </cell>
        </row>
        <row r="41">
          <cell r="I41" t="str">
            <v>160-905</v>
          </cell>
        </row>
        <row r="42">
          <cell r="I42" t="str">
            <v>160-902</v>
          </cell>
        </row>
        <row r="43">
          <cell r="I43" t="str">
            <v>160-906</v>
          </cell>
        </row>
        <row r="44">
          <cell r="I44" t="str">
            <v>160-901</v>
          </cell>
        </row>
        <row r="91">
          <cell r="H91">
            <v>0</v>
          </cell>
        </row>
        <row r="92">
          <cell r="H92">
            <v>1</v>
          </cell>
        </row>
        <row r="93">
          <cell r="H93">
            <v>2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5</v>
          </cell>
        </row>
        <row r="97">
          <cell r="H97">
            <v>6</v>
          </cell>
        </row>
        <row r="98">
          <cell r="H98">
            <v>7</v>
          </cell>
        </row>
        <row r="99">
          <cell r="H99">
            <v>8</v>
          </cell>
        </row>
        <row r="100">
          <cell r="H100">
            <v>9</v>
          </cell>
        </row>
        <row r="101">
          <cell r="H101">
            <v>10</v>
          </cell>
        </row>
        <row r="102">
          <cell r="H102">
            <v>11</v>
          </cell>
        </row>
        <row r="103">
          <cell r="H103">
            <v>12</v>
          </cell>
        </row>
        <row r="104">
          <cell r="H104">
            <v>13</v>
          </cell>
        </row>
        <row r="105">
          <cell r="H105">
            <v>14</v>
          </cell>
        </row>
        <row r="106">
          <cell r="H106">
            <v>15</v>
          </cell>
        </row>
        <row r="107">
          <cell r="H107">
            <v>16</v>
          </cell>
        </row>
        <row r="108">
          <cell r="H108">
            <v>17</v>
          </cell>
        </row>
        <row r="109">
          <cell r="H109">
            <v>18</v>
          </cell>
        </row>
        <row r="110">
          <cell r="H110">
            <v>19</v>
          </cell>
        </row>
        <row r="111">
          <cell r="H111">
            <v>20</v>
          </cell>
        </row>
        <row r="112">
          <cell r="H112">
            <v>21</v>
          </cell>
        </row>
        <row r="113">
          <cell r="H113">
            <v>22</v>
          </cell>
        </row>
        <row r="114">
          <cell r="H114">
            <v>23</v>
          </cell>
        </row>
        <row r="115">
          <cell r="H115">
            <v>24</v>
          </cell>
        </row>
        <row r="116">
          <cell r="H116">
            <v>25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C"/>
      <sheetName val="RN"/>
      <sheetName val="CONTI"/>
      <sheetName val="BILRIC"/>
      <sheetName val="NOTAINT"/>
      <sheetName val="RF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ome statement"/>
      <sheetName val="MKTG and G&amp;A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abella"/>
    </sheetNames>
    <sheetDataSet>
      <sheetData sheetId="0" refreshError="1">
        <row r="4">
          <cell r="A4" t="str">
            <v>-</v>
          </cell>
        </row>
        <row r="5">
          <cell r="A5" t="str">
            <v>101</v>
          </cell>
        </row>
        <row r="6">
          <cell r="A6" t="str">
            <v>102</v>
          </cell>
        </row>
        <row r="7">
          <cell r="A7" t="str">
            <v>103</v>
          </cell>
        </row>
        <row r="8">
          <cell r="A8" t="str">
            <v>104</v>
          </cell>
        </row>
        <row r="9">
          <cell r="A9" t="str">
            <v>105</v>
          </cell>
        </row>
        <row r="10">
          <cell r="A10" t="str">
            <v>106</v>
          </cell>
        </row>
        <row r="11">
          <cell r="A11" t="str">
            <v>107</v>
          </cell>
        </row>
        <row r="12">
          <cell r="A12" t="str">
            <v>108</v>
          </cell>
        </row>
        <row r="13">
          <cell r="A13" t="str">
            <v>109</v>
          </cell>
        </row>
        <row r="14">
          <cell r="A14" t="str">
            <v>901</v>
          </cell>
        </row>
        <row r="15">
          <cell r="A15" t="str">
            <v>902</v>
          </cell>
        </row>
        <row r="16">
          <cell r="A16" t="str">
            <v>903</v>
          </cell>
        </row>
        <row r="17">
          <cell r="A17" t="str">
            <v>904</v>
          </cell>
        </row>
        <row r="18">
          <cell r="A18" t="str">
            <v>905</v>
          </cell>
        </row>
        <row r="19">
          <cell r="A19" t="str">
            <v>906</v>
          </cell>
        </row>
        <row r="20">
          <cell r="A20" t="str">
            <v>907</v>
          </cell>
        </row>
        <row r="21">
          <cell r="A21" t="str">
            <v>908</v>
          </cell>
        </row>
        <row r="22">
          <cell r="A22" t="str">
            <v>909</v>
          </cell>
        </row>
        <row r="23">
          <cell r="A23" t="str">
            <v>910</v>
          </cell>
        </row>
        <row r="24">
          <cell r="A24" t="str">
            <v>911</v>
          </cell>
        </row>
        <row r="25">
          <cell r="A25" t="str">
            <v>912</v>
          </cell>
        </row>
        <row r="26">
          <cell r="A26" t="str">
            <v>913</v>
          </cell>
        </row>
        <row r="27">
          <cell r="A27" t="str">
            <v>914</v>
          </cell>
        </row>
        <row r="28">
          <cell r="A28" t="str">
            <v>915</v>
          </cell>
        </row>
        <row r="29">
          <cell r="A29" t="str">
            <v>916</v>
          </cell>
        </row>
        <row r="30">
          <cell r="A30" t="str">
            <v>917</v>
          </cell>
        </row>
        <row r="31">
          <cell r="A31" t="str">
            <v>918</v>
          </cell>
        </row>
        <row r="32">
          <cell r="A32" t="str">
            <v>920</v>
          </cell>
        </row>
        <row r="33">
          <cell r="A33" t="str">
            <v>930</v>
          </cell>
        </row>
        <row r="34">
          <cell r="A34" t="str">
            <v>940</v>
          </cell>
        </row>
        <row r="35">
          <cell r="A35" t="str">
            <v>960</v>
          </cell>
        </row>
        <row r="36">
          <cell r="A36">
            <v>999</v>
          </cell>
        </row>
        <row r="41">
          <cell r="B41" t="str">
            <v>P - Prev.</v>
          </cell>
        </row>
        <row r="42">
          <cell r="B42" t="str">
            <v>1° - Trim</v>
          </cell>
        </row>
        <row r="43">
          <cell r="B43" t="str">
            <v>2° - Trim</v>
          </cell>
        </row>
        <row r="44">
          <cell r="B44" t="str">
            <v>3° - Trim</v>
          </cell>
        </row>
        <row r="45">
          <cell r="B45" t="str">
            <v>4° - Trim</v>
          </cell>
        </row>
        <row r="46">
          <cell r="B46" t="str">
            <v>C - Cons.</v>
          </cell>
        </row>
        <row r="50">
          <cell r="B50" t="str">
            <v xml:space="preserve"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ome statement"/>
    </sheetNames>
    <sheetDataSet>
      <sheetData sheetId="0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C"/>
      <sheetName val="CONTI"/>
      <sheetName val="BILRIC"/>
      <sheetName val="NOTAINT"/>
      <sheetName val="RF"/>
      <sheetName val="RN"/>
      <sheetName val="Assumptions"/>
      <sheetName val="0"/>
      <sheetName val="Input"/>
      <sheetName val="TB"/>
      <sheetName val="Dati"/>
      <sheetName val="Tabel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Foglio2"/>
      <sheetName val="pvt_1°2012"/>
      <sheetName val="pvt_C_2011"/>
      <sheetName val="1°2012"/>
      <sheetName val="C_2011"/>
      <sheetName val="4°2011"/>
      <sheetName val="3°2011"/>
      <sheetName val="2°2011"/>
      <sheetName val="1°2011"/>
      <sheetName val="C_2010"/>
      <sheetName val="4°2010"/>
      <sheetName val="3°2010"/>
      <sheetName val="2°2010"/>
      <sheetName val="1°2010"/>
      <sheetName val="2009"/>
    </sheetNames>
    <sheetDataSet>
      <sheetData sheetId="0">
        <row r="2">
          <cell r="D2" t="str">
            <v xml:space="preserve"> -  - A)  Valore della produzione</v>
          </cell>
        </row>
        <row r="3">
          <cell r="D3" t="str">
            <v xml:space="preserve"> - AA0010 - A.1)  Contributi in c/esercizio</v>
          </cell>
        </row>
        <row r="4">
          <cell r="D4" t="str">
            <v xml:space="preserve"> - AA0020 - A.1.A)  Contributi da Regione o Prov. Aut. per quota F.S. regionale</v>
          </cell>
        </row>
        <row r="5">
          <cell r="D5" t="str">
            <v xml:space="preserve"> - AA0030 - A.1.A.1)  da Regione o Prov. Aut. per quota F.S. regionale indistinto</v>
          </cell>
        </row>
        <row r="6">
          <cell r="D6" t="str">
            <v xml:space="preserve"> - AA0040 - A.1.A.2)  da Regione o Prov. Aut. per quota F.S. regionale vincolato</v>
          </cell>
        </row>
        <row r="7">
          <cell r="D7" t="str">
            <v xml:space="preserve"> - AA0050 - A.1.B)  Contributi c/esercizio (extra fondo)</v>
          </cell>
        </row>
        <row r="8">
          <cell r="D8" t="str">
            <v xml:space="preserve"> - AA0060 - A.1.B.1)  da Regione o Prov. Aut. (extra fondo) </v>
          </cell>
        </row>
        <row r="9">
          <cell r="D9" t="str">
            <v xml:space="preserve"> - AA0070 - A.1.B.1.1)  Contributi da Regione o Prov. Aut. (extra fondo) vincolati</v>
          </cell>
        </row>
        <row r="10">
          <cell r="D10" t="str">
            <v xml:space="preserve"> - AA0080 - A.1.B.1.2)  Contributi da Regione o Prov. Aut. (extra fondo) - Risorse aggiuntive da bilancio regionale a titolo di copertura LEA</v>
          </cell>
        </row>
        <row r="11">
          <cell r="D11" t="str">
            <v xml:space="preserve"> - AA0090 - A.1.B.1.3)  Contributi da Regione o Prov. Aut. (extra fondo) - Risorse aggiuntive da bilancio regionale a titolo di copertura extra LEA</v>
          </cell>
        </row>
        <row r="12">
          <cell r="D12" t="str">
            <v xml:space="preserve"> - AA0100 - A.1.B.1.4)  Contributi da Regione o Prov. Aut. (extra fondo) - Altro</v>
          </cell>
        </row>
        <row r="13">
          <cell r="D13" t="str">
            <v xml:space="preserve"> - AA0110 - A.1.B.2)  Contributi da Aziende sanitarie pubbliche della Regione o Prov. Aut. (extra fondo) </v>
          </cell>
        </row>
        <row r="14">
          <cell r="D14" t="str">
            <v>R - AA0120 - A.1.B.2.1)  Contributi da Aziende sanitarie pubbliche della Regione o Prov. Aut. (extra fondo) vincolati</v>
          </cell>
        </row>
        <row r="15">
          <cell r="D15" t="str">
            <v>R - AA0130 - A.1.B.2.2)  Contributi da Aziende sanitarie pubbliche della Regione o Prov. Aut. (extra fondo) altro</v>
          </cell>
        </row>
        <row r="16">
          <cell r="D16" t="str">
            <v xml:space="preserve"> - AA0140 - A.1.B.3)  Contributi da altri soggetti pubblici (extra fondo) </v>
          </cell>
        </row>
        <row r="17">
          <cell r="D17" t="str">
            <v xml:space="preserve"> - AA0150 - A.1.B.3.1)  Contributi da altri soggetti pubblici (extra fondo) vincolati</v>
          </cell>
        </row>
        <row r="18">
          <cell r="D18" t="str">
            <v xml:space="preserve"> - AA0160 - A.1.B.3.2)  Contributi da altri soggetti pubblici (extra fondo) L. 210/92</v>
          </cell>
        </row>
        <row r="19">
          <cell r="D19" t="str">
            <v xml:space="preserve"> - AA0170 - A.1.B.3.3)  Contributi da altri soggetti pubblici (extra fondo) altro</v>
          </cell>
        </row>
        <row r="20">
          <cell r="D20" t="str">
            <v xml:space="preserve"> - AA0180 - A.1.C)  Contributi c/esercizio per ricerca</v>
          </cell>
        </row>
        <row r="21">
          <cell r="D21" t="str">
            <v xml:space="preserve"> - AA0190 - A.1.C.1)  Contributi da Ministero della Salute per ricerca corrente</v>
          </cell>
        </row>
        <row r="22">
          <cell r="D22" t="str">
            <v xml:space="preserve"> - AA0200 - A.1.C.2)  Contributi da Ministero della Salute per ricerca finalizzata</v>
          </cell>
        </row>
        <row r="23">
          <cell r="D23" t="str">
            <v xml:space="preserve"> - AA0210 - A.1.C.3)  Contributi da Regione ed altri soggetti pubblici per ricerca</v>
          </cell>
        </row>
        <row r="24">
          <cell r="D24" t="str">
            <v xml:space="preserve"> - AA0220 - A.1.C.4)  Contributi da privati per ricerca</v>
          </cell>
        </row>
        <row r="25">
          <cell r="D25" t="str">
            <v xml:space="preserve"> - AA0230 - A.1.D)  Contributi c/esercizio da privati</v>
          </cell>
        </row>
        <row r="26">
          <cell r="D26" t="str">
            <v xml:space="preserve"> - AA0240 - A.2)  Rettifica contributi c/esercizio per destinazione ad investimenti</v>
          </cell>
        </row>
        <row r="27">
          <cell r="D27" t="str">
            <v xml:space="preserve"> - AA0250 - A.2.A)  Rettifica contributi in c/esercizio per destinazione ad investimenti - da Regione o Prov. Aut. per quota F.S. regionale</v>
          </cell>
        </row>
        <row r="28">
          <cell r="D28" t="str">
            <v xml:space="preserve"> - AA0260 - A.2.B)  Rettifica contributi in c/esercizio per destinazione ad investimenti - altri contributi</v>
          </cell>
        </row>
        <row r="29">
          <cell r="D29" t="str">
            <v xml:space="preserve"> - AA0270 - A.3) Utilizzo fondi per quote inutilizzate contributi vincolati di esercizi precedenti</v>
          </cell>
        </row>
        <row r="30">
          <cell r="D30" t="str">
            <v xml:space="preserve"> - AA0280 - A.3.A)  Utilizzo fondi per quote inutilizzate contributi di esercizi precedenti da Regione o Prov. Aut. per quota F.S. regionale vincolato</v>
          </cell>
        </row>
        <row r="31">
          <cell r="D31" t="str">
            <v xml:space="preserve"> - AA0290 - A.3.B) Utilizzo fondi per quote inutilizzate contributi di esercizi precedenti da soggetti pubblici (extra fondo) vincolati</v>
          </cell>
        </row>
        <row r="32">
          <cell r="D32" t="str">
            <v xml:space="preserve"> - AA0300 - A.3.C)  Utilizzo fondi per quote inutilizzate contributi di esercizi precedenti per ricerca</v>
          </cell>
        </row>
        <row r="33">
          <cell r="D33" t="str">
            <v xml:space="preserve"> - AA0310 - A.3.D) Utilizzo fondi per quote inutilizzate contributi vincolati di esercizi precedenti da privati</v>
          </cell>
        </row>
        <row r="34">
          <cell r="D34" t="str">
            <v xml:space="preserve"> - AA0320 - A.4)  Ricavi per prestazioni sanitarie e sociosanitarie a rilevanza sanitaria</v>
          </cell>
        </row>
        <row r="35">
          <cell r="D35" t="str">
            <v xml:space="preserve"> - AA0330 - A.4.A)  Ricavi per prestazioni sanitarie e sociosanitarie a rilevanza sanitaria erogate a soggetti pubblici </v>
          </cell>
        </row>
        <row r="36">
          <cell r="D36" t="str">
            <v>R - AA0340 - A.4.A.1)  Ricavi per prestaz. sanitarie  e sociosanitarie a rilevanza sanitaria erogate ad Aziende sanitarie pubbliche della Regione</v>
          </cell>
        </row>
        <row r="37">
          <cell r="D37" t="str">
            <v>R - AA0350 - A.4.A.1.1) Prestazioni di ricovero</v>
          </cell>
        </row>
        <row r="38">
          <cell r="D38" t="str">
            <v>R - AA0360 - A.4.A.1.2) Prestazioni di specialistica ambulatoriale</v>
          </cell>
        </row>
        <row r="39">
          <cell r="D39" t="str">
            <v>R - AA0370 - A.4.A.1.3) Prestazioni di psichiatria residenziale e semiresidenziale</v>
          </cell>
        </row>
        <row r="40">
          <cell r="D40" t="str">
            <v>R - AA0380 - A.4.A.1.4) Prestazioni di File F</v>
          </cell>
        </row>
        <row r="41">
          <cell r="D41" t="str">
            <v>R - AA0390 - A.4.A.1.5) Prestazioni servizi MMG, PLS, Contin. assistenziale</v>
          </cell>
        </row>
        <row r="42">
          <cell r="D42" t="str">
            <v>R - AA0400 - A.4.A.1.6) Prestazioni servizi farmaceutica convenzionata</v>
          </cell>
        </row>
        <row r="43">
          <cell r="D43" t="str">
            <v>R - AA0410 - A.4.A.1.7) Prestazioni termali</v>
          </cell>
        </row>
        <row r="44">
          <cell r="D44" t="str">
            <v>R - AA0420 - A.4.A.1.8) Prestazioni trasporto ambulanze ed elisoccorso</v>
          </cell>
        </row>
        <row r="45">
          <cell r="D45" t="str">
            <v xml:space="preserve">R - AA0430 - A.4.A.1.9) Altre prestazioni sanitarie e socio-sanitarie a rilevanza sanitaria </v>
          </cell>
        </row>
        <row r="46">
          <cell r="D46" t="str">
            <v xml:space="preserve"> - AA0440 - A.4.A.2)   Ricavi per prestaz. sanitarie e sociosanitarie a rilevanza sanitaria erogate ad altri soggetti pubblici </v>
          </cell>
        </row>
        <row r="47">
          <cell r="D47" t="str">
            <v xml:space="preserve"> - AA0450 - A.4.A.3)   Ricavi per prestaz. sanitarie e sociosanitarie a rilevanza sanitaria erogate a soggetti pubblici Extraregione</v>
          </cell>
        </row>
        <row r="48">
          <cell r="D48" t="str">
            <v>S - AA0460 - A.4.A.3.1) Prestazioni di ricovero</v>
          </cell>
        </row>
        <row r="49">
          <cell r="D49" t="str">
            <v>S - AA0470 - A.4.A.3.2) Prestazioni ambulatoriali</v>
          </cell>
        </row>
        <row r="50">
          <cell r="D50" t="str">
            <v>SS - AA0480 - A.4.A.3.3) Prestazioni di psichiatria non soggetta a compensazione (resid. e semiresid.)</v>
          </cell>
        </row>
        <row r="51">
          <cell r="D51" t="str">
            <v>S - AA0490 - A.4.A.3.4) Prestazioni di File F</v>
          </cell>
        </row>
        <row r="52">
          <cell r="D52" t="str">
            <v>S - AA0500 - A.4.A.3.5) Prestazioni servizi MMG, PLS, Contin. assistenziale Extraregione</v>
          </cell>
        </row>
        <row r="53">
          <cell r="D53" t="str">
            <v>S - AA0510 - A.4.A.3.6) Prestazioni servizi farmaceutica convenzionata Extraregione</v>
          </cell>
        </row>
        <row r="54">
          <cell r="D54" t="str">
            <v>S - AA0520 - A.4.A.3.7) Prestazioni termali Extraregione</v>
          </cell>
        </row>
        <row r="55">
          <cell r="D55" t="str">
            <v>S - AA0530 - A.4.A.3.8) Prestazioni trasporto ambulanze ed elisoccorso Extraregione</v>
          </cell>
        </row>
        <row r="56">
          <cell r="D56" t="str">
            <v>S - AA0540 - A.4.A.3.9) Altre prestazioni sanitarie e sociosanitarie a rilevanza sanitaria Extraregione</v>
          </cell>
        </row>
        <row r="57">
          <cell r="D57" t="str">
            <v>S - AA0550 - A.4.A.3.10) Ricavi per cessione di emocomponenti e cellule staminali Extraregione</v>
          </cell>
        </row>
        <row r="58">
          <cell r="D58" t="str">
            <v>S - AA0560 - A.4.A.3.11) Ricavi per differenziale tariffe TUC</v>
          </cell>
        </row>
        <row r="59">
          <cell r="D59" t="str">
            <v>SS - AA0570 - A.4.A.3.12) Altre prestazioni sanitarie e sociosanitarie a rilevanza sanitaria non soggette a compensazione Extraregione</v>
          </cell>
        </row>
        <row r="60">
          <cell r="D60" t="str">
            <v>SS - AA0580 - A.4.A.3.12.A) Prestazioni di assistenza riabilitativa non soggette a compensazione Extraregione</v>
          </cell>
        </row>
        <row r="61">
          <cell r="D61" t="str">
            <v>SS - AA0590 - A.4.A.3.12.B) Altre prestazioni sanitarie e socio-sanitarie a rilevanza sanitaria non soggette a compensazione Extraregione</v>
          </cell>
        </row>
        <row r="62">
          <cell r="D62" t="str">
            <v xml:space="preserve"> - AA0600 - A.4.A.3.13) Altre prestazioni sanitarie a rilevanza sanitaria - Mobilità attiva Internazionale</v>
          </cell>
        </row>
        <row r="63">
          <cell r="D63" t="str">
            <v>S - AA0610 - A.4.B)  Ricavi per prestazioni sanitarie e sociosanitarie a rilevanza sanitaria erogate da privati v/residenti Extraregione in compensazione (mobilità attiva)</v>
          </cell>
        </row>
        <row r="64">
          <cell r="D64" t="str">
            <v>S - AA0620 - A.4.B.1)  Prestazioni di ricovero da priv. Extraregione in compensazione (mobilità attiva)</v>
          </cell>
        </row>
        <row r="65">
          <cell r="D65" t="str">
            <v>S - AA0630 - A.4.B.2)  Prestazioni ambulatoriali da priv. Extraregione in compensazione  (mobilità attiva)</v>
          </cell>
        </row>
        <row r="66">
          <cell r="D66" t="str">
            <v>S - AA0640 - A.4.B.3)  Prestazioni di File F da priv. Extraregione in compensazione (mobilità attiva)</v>
          </cell>
        </row>
        <row r="67">
          <cell r="D67" t="str">
            <v>S - AA0650 - A.4.B.4)  Altre prestazioni sanitarie e sociosanitarie a rilevanza sanitaria erogate da privati v/residenti Extraregione in compensazione (mobilità attiva)</v>
          </cell>
        </row>
        <row r="68">
          <cell r="D68" t="str">
            <v xml:space="preserve"> - AA0660 - A.4.C)  Ricavi per prestazioni sanitarie e sociosanitarie a rilevanza sanitaria erogate a privati </v>
          </cell>
        </row>
        <row r="69">
          <cell r="D69" t="str">
            <v xml:space="preserve"> - AA0670 - A.4.D)  Ricavi per prestazioni sanitarie erogate in regime di intramoenia</v>
          </cell>
        </row>
        <row r="70">
          <cell r="D70" t="str">
            <v xml:space="preserve"> - AA0680 - A.4.D.1)  Ricavi per prestazioni sanitarie intramoenia - Area ospedaliera</v>
          </cell>
        </row>
        <row r="71">
          <cell r="D71" t="str">
            <v xml:space="preserve"> - AA0690 - A.4.D.2)  Ricavi per prestazioni sanitarie intramoenia - Area specialistica</v>
          </cell>
        </row>
        <row r="72">
          <cell r="D72" t="str">
            <v xml:space="preserve"> - AA0700 - A.4.D.3)  Ricavi per prestazioni sanitarie intramoenia - Area sanità pubblica</v>
          </cell>
        </row>
        <row r="73">
          <cell r="D73" t="str">
            <v xml:space="preserve"> - AA0710 - A.4.D.4)  Ricavi per prestazioni sanitarie intramoenia - Consulenze (ex art. 55 c.1 lett. c), d) ed ex art. 57-58)</v>
          </cell>
        </row>
        <row r="74">
          <cell r="D74" t="str">
            <v>R - AA0720 - A.4.D.5)  Ricavi per prestazioni sanitarie intramoenia - Consulenze (ex art. 55 c.1 lett. c), d) ed ex art. 57-58) (Aziende sanitarie pubbliche della Regione)</v>
          </cell>
        </row>
        <row r="75">
          <cell r="D75" t="str">
            <v xml:space="preserve"> - AA0730 - A.4.D.6)  Ricavi per prestazioni sanitarie intramoenia - Altro</v>
          </cell>
        </row>
        <row r="76">
          <cell r="D76" t="str">
            <v>R - AA0740 - A.4.D.7)  Ricavi per prestazioni sanitarie intramoenia - Altro (Aziende sanitarie pubbliche della Regione)</v>
          </cell>
        </row>
        <row r="77">
          <cell r="D77" t="str">
            <v xml:space="preserve"> - AA0750 - A.5) Concorsi, recuperi e rimborsi</v>
          </cell>
        </row>
        <row r="78">
          <cell r="D78" t="str">
            <v xml:space="preserve"> - AA0760 - A.5.A) Rimborsi assicurativi</v>
          </cell>
        </row>
        <row r="79">
          <cell r="D79" t="str">
            <v xml:space="preserve"> - AA0770 - A.5.B) Concorsi, recuperi e rimborsi da Regione</v>
          </cell>
        </row>
        <row r="80">
          <cell r="D80" t="str">
            <v xml:space="preserve"> - AA0780 - A.5.B.1) Rimborso degli oneri stipendiali del personale dell'azienda in posizione di comando presso la Regione</v>
          </cell>
        </row>
        <row r="81">
          <cell r="D81" t="str">
            <v xml:space="preserve"> - AA0790 - A.5.B.2) Altri concorsi, recuperi e rimborsi da parte della Regione</v>
          </cell>
        </row>
        <row r="82">
          <cell r="D82" t="str">
            <v>R - AA0800 - A.5.C) Concorsi, recuperi e rimborsi da Aziende sanitarie pubbliche della Regione</v>
          </cell>
        </row>
        <row r="83">
          <cell r="D83" t="str">
            <v>R - AA0810 - A.5.C.1) Rimborso degli oneri stipendiali del personale dipendente dell'azienda in posizione di comando presso Aziende sanitarie pubbliche della Regione</v>
          </cell>
        </row>
        <row r="84">
          <cell r="D84" t="str">
            <v>R - AA0820 - A.5.C.2) Rimborsi per acquisto beni da parte di Aziende sanitarie pubbliche della Regione</v>
          </cell>
        </row>
        <row r="85">
          <cell r="D85" t="str">
            <v>R - AA0830 - A.5.C.3) Altri concorsi, recuperi e rimborsi da parte di Aziende sanitarie pubbliche della Regione</v>
          </cell>
        </row>
        <row r="86">
          <cell r="D86" t="str">
            <v xml:space="preserve"> - AA0840 - A.5.D) Concorsi, recuperi e rimborsi da altri soggetti pubblici</v>
          </cell>
        </row>
        <row r="87">
          <cell r="D87" t="str">
            <v xml:space="preserve"> - AA0850 - A.5.D.1) Rimborso degli oneri stipendiali del personale dipendente dell'azienda in posizione di comando presso altri soggetti pubblici</v>
          </cell>
        </row>
        <row r="88">
          <cell r="D88" t="str">
            <v xml:space="preserve"> - AA0860 - A.5.D.2) Rimborsi per acquisto beni da parte di altri soggetti pubblici</v>
          </cell>
        </row>
        <row r="89">
          <cell r="D89" t="str">
            <v xml:space="preserve"> - AA0870 - A.5.D.3) Altri concorsi, recuperi e rimborsi da parte di altri soggetti pubblici</v>
          </cell>
        </row>
        <row r="90">
          <cell r="D90" t="str">
            <v xml:space="preserve"> - AA0880 - A.5.E) Concorsi, recuperi e rimborsi da privati</v>
          </cell>
        </row>
        <row r="91">
          <cell r="D91" t="str">
            <v xml:space="preserve"> - AA0890 - A.5.E.1) Rimborso da aziende farmaceutiche per Pay back</v>
          </cell>
        </row>
        <row r="92">
          <cell r="D92" t="str">
            <v xml:space="preserve"> - AA0900 - A.5.E.1.1) Pay-back per il superamento del tetto della spesa farmaceutica territoriale</v>
          </cell>
        </row>
        <row r="93">
          <cell r="D93" t="str">
            <v xml:space="preserve"> - AA0910 - A.5.E.1.2) Pay-back per superamento del tetto della spesa farmaceutica ospedaliera</v>
          </cell>
        </row>
        <row r="94">
          <cell r="D94" t="str">
            <v xml:space="preserve"> - AA0920 - A.5.E.1.3) Ulteriore Pay-back</v>
          </cell>
        </row>
        <row r="95">
          <cell r="D95" t="str">
            <v xml:space="preserve"> - AA0930 - A.5.E.2) Altri concorsi, recuperi e rimborsi da privati</v>
          </cell>
        </row>
        <row r="96">
          <cell r="D96" t="str">
            <v xml:space="preserve"> - AA0940 - A.6)  Compartecipazione alla spesa per prestazioni sanitarie (Ticket)</v>
          </cell>
        </row>
        <row r="97">
          <cell r="D97" t="str">
            <v xml:space="preserve"> - AA0950 - A.6.A)  Compartecipazione alla spesa per prestazioni sanitarie - Ticket sulle prestazioni di specialistica ambulatoriale</v>
          </cell>
        </row>
        <row r="98">
          <cell r="D98" t="str">
            <v xml:space="preserve"> - AA0960 - A.6.B)  Compartecipazione alla spesa per prestazioni sanitarie - Ticket sul pronto soccorso</v>
          </cell>
        </row>
        <row r="99">
          <cell r="D99" t="str">
            <v xml:space="preserve"> - AA0970 - A.6.C)  Compartecipazione alla spesa per prestazioni sanitarie (Ticket) - Altro</v>
          </cell>
        </row>
        <row r="100">
          <cell r="D100" t="str">
            <v xml:space="preserve"> - AA0980 - A.7)  Quota contributi c/capitale imputata all'esercizio</v>
          </cell>
        </row>
        <row r="101">
          <cell r="D101" t="str">
            <v xml:space="preserve"> - AA0990 - A.7.A) Quota imputata all'esercizio dei finanziamenti per investimenti dallo Stato</v>
          </cell>
        </row>
        <row r="102">
          <cell r="D102" t="str">
            <v xml:space="preserve"> - AA1000 - A.7.B)  Quota imputata all'esercizio dei finanziamenti per investimenti da Regione </v>
          </cell>
        </row>
        <row r="103">
          <cell r="D103" t="str">
            <v xml:space="preserve"> - AA1010 - A.7.C)  Quota imputata all'esercizio dei finanziamenti per beni di prima dotazione</v>
          </cell>
        </row>
        <row r="104">
          <cell r="D104" t="str">
            <v xml:space="preserve"> - AA1020 - A.7.D) Quota imputata all'esercizio dei contributi in c/ esercizio FSR destinati ad investimenti</v>
          </cell>
        </row>
        <row r="105">
          <cell r="D105" t="str">
            <v xml:space="preserve"> - AA1030 - A.7.E) Quota imputata all'esercizio degli altri contributi in c/ esercizio destinati ad investimenti</v>
          </cell>
        </row>
        <row r="106">
          <cell r="D106" t="str">
            <v xml:space="preserve"> - AA1040 - A.7.F) Quota imputata all'esercizio di altre poste del patrimonio netto</v>
          </cell>
        </row>
        <row r="107">
          <cell r="D107" t="str">
            <v xml:space="preserve"> - AA1050 - A.8)  Incrementi delle immobilizzazioni per lavori interni</v>
          </cell>
        </row>
        <row r="108">
          <cell r="D108" t="str">
            <v xml:space="preserve"> - AA1060 - A.9) Altri ricavi e proventi</v>
          </cell>
        </row>
        <row r="109">
          <cell r="D109" t="str">
            <v xml:space="preserve"> - AA1070 - A.9.A) Ricavi per prestazioni non sanitarie</v>
          </cell>
        </row>
        <row r="110">
          <cell r="D110" t="str">
            <v xml:space="preserve"> - AA1080 - A.9.B) Fitti attivi ed altri proventi da attività immobiliari</v>
          </cell>
        </row>
        <row r="111">
          <cell r="D111" t="str">
            <v xml:space="preserve"> - AA1090 - A.9.C) Altri proventi diversi</v>
          </cell>
        </row>
        <row r="112">
          <cell r="D112" t="str">
            <v xml:space="preserve"> - AZ9999 - Totale valore della produzione (A)</v>
          </cell>
        </row>
        <row r="113">
          <cell r="D113" t="str">
            <v xml:space="preserve"> - BA0010 - B.1)  Acquisti di beni</v>
          </cell>
        </row>
        <row r="114">
          <cell r="D114" t="str">
            <v xml:space="preserve"> - BA0020 - B.1.A)  Acquisti di beni sanitari</v>
          </cell>
        </row>
        <row r="115">
          <cell r="D115" t="str">
            <v xml:space="preserve"> - BA0030 - B.1.A.1)  Prodotti farmaceutici ed emoderivati</v>
          </cell>
        </row>
        <row r="116">
          <cell r="D116" t="str">
            <v xml:space="preserve"> - BA0040 - B.1.A.1.1) Medicinali con AIC, ad eccezione di vaccini ed emoderivati di produzione regionale</v>
          </cell>
        </row>
        <row r="117">
          <cell r="D117" t="str">
            <v xml:space="preserve"> - BA0050 - B.1.A.1.2) Medicinali senza AIC</v>
          </cell>
        </row>
        <row r="118">
          <cell r="D118" t="str">
            <v xml:space="preserve"> - BA0060 - B.1.A.1.3) Emoderivati di produzione regionale</v>
          </cell>
        </row>
        <row r="119">
          <cell r="D119" t="str">
            <v xml:space="preserve"> - BA0070 - B.1.A.2)  Sangue ed emocomponenti</v>
          </cell>
        </row>
        <row r="120">
          <cell r="D120" t="str">
            <v>R - BA0080 - B.1.A.2.1) da pubblico (Aziende sanitarie pubbliche della Regione) – Mobilità intraregionale</v>
          </cell>
        </row>
        <row r="121">
          <cell r="D121" t="str">
            <v>S - BA0090 - B.1.A.2.2) da pubblico (Aziende sanitarie pubbliche extra Regione) – Mobilità extraregionale</v>
          </cell>
        </row>
        <row r="122">
          <cell r="D122" t="str">
            <v xml:space="preserve"> - BA0100 - B.1.A.2.3) da altri soggetti</v>
          </cell>
        </row>
        <row r="123">
          <cell r="D123" t="str">
            <v xml:space="preserve"> - BA0210 - B.1.A.3) Dispositivi medici</v>
          </cell>
        </row>
        <row r="124">
          <cell r="D124" t="str">
            <v xml:space="preserve"> - BA0220 - B.1.A.3.1)  Dispositivi medici </v>
          </cell>
        </row>
        <row r="125">
          <cell r="D125" t="str">
            <v xml:space="preserve"> - BA0230 - B.1.A.3.2)  Dispositivi medici impiantabili attivi</v>
          </cell>
        </row>
        <row r="126">
          <cell r="D126" t="str">
            <v xml:space="preserve"> - BA0240 - B.1.A.3.3)  Dispositivi medico diagnostici in vitro (IVD)</v>
          </cell>
        </row>
        <row r="127">
          <cell r="D127" t="str">
            <v xml:space="preserve"> - BA0250 - B.1.A.4)  Prodotti dietetici</v>
          </cell>
        </row>
        <row r="128">
          <cell r="D128" t="str">
            <v xml:space="preserve"> - BA0260 - B.1.A.5)  Materiali per la profilassi (vaccini)</v>
          </cell>
        </row>
        <row r="129">
          <cell r="D129" t="str">
            <v xml:space="preserve"> - BA0270 - B.1.A.6)  Prodotti chimici</v>
          </cell>
        </row>
        <row r="130">
          <cell r="D130" t="str">
            <v xml:space="preserve"> - BA0280 - B.1.A.7)  Materiali e prodotti per uso veterinario</v>
          </cell>
        </row>
        <row r="131">
          <cell r="D131" t="str">
            <v xml:space="preserve"> - BA0290 - B.1.A.8)  Altri beni e prodotti sanitari</v>
          </cell>
        </row>
        <row r="132">
          <cell r="D132" t="str">
            <v xml:space="preserve"> - BA0300 - B.1.A.9)  Beni e prodotti sanitari da Aziende sanitarie pubbliche della Regione</v>
          </cell>
        </row>
        <row r="133">
          <cell r="D133" t="str">
            <v xml:space="preserve"> - BA0310 - B.1.B)  Acquisti di beni non sanitari</v>
          </cell>
        </row>
        <row r="134">
          <cell r="D134" t="str">
            <v xml:space="preserve"> - BA0320 - B.1.B.1)  Prodotti alimentari</v>
          </cell>
        </row>
        <row r="135">
          <cell r="D135" t="str">
            <v xml:space="preserve"> - BA0330 - B.1.B.2)  Materiali di guardaroba, di pulizia e di convivenza in genere</v>
          </cell>
        </row>
        <row r="136">
          <cell r="D136" t="str">
            <v>R - BA0340 - B.1.B.3)  Combustibili, carburanti e lubrificanti</v>
          </cell>
        </row>
        <row r="137">
          <cell r="D137" t="str">
            <v xml:space="preserve"> - BA0350 - B.1.B.4)  Supporti informatici e cancelleria</v>
          </cell>
        </row>
        <row r="138">
          <cell r="D138" t="str">
            <v xml:space="preserve"> - BA0360 - B.1.B.5)  Materiale per la manutenzione</v>
          </cell>
        </row>
        <row r="139">
          <cell r="D139" t="str">
            <v xml:space="preserve"> - BA0370 - B.1.B.6)  Altri beni e prodotti non sanitari</v>
          </cell>
        </row>
        <row r="140">
          <cell r="D140" t="str">
            <v xml:space="preserve"> - BA0380 - B.1.B.7)  Beni e prodotti non sanitari da Aziende sanitarie pubbliche della Regione</v>
          </cell>
        </row>
        <row r="141">
          <cell r="D141" t="str">
            <v xml:space="preserve"> - BA0390 - B.2)  Acquisti di servizi</v>
          </cell>
        </row>
        <row r="142">
          <cell r="D142" t="str">
            <v xml:space="preserve"> - BA0400 - B.2.A)   Acquisti servizi sanitari</v>
          </cell>
        </row>
        <row r="143">
          <cell r="D143" t="str">
            <v xml:space="preserve"> - BA0410 - B.2.A.1)   Acquisti servizi sanitari per medicina di base</v>
          </cell>
        </row>
        <row r="144">
          <cell r="D144" t="str">
            <v>R - BA0420 - B.2.A.1.1) - da convenzione</v>
          </cell>
        </row>
        <row r="145">
          <cell r="D145" t="str">
            <v xml:space="preserve"> - BA0430 - B.2.A.1.1.A) Costi per assistenza MMG</v>
          </cell>
        </row>
        <row r="146">
          <cell r="D146" t="str">
            <v xml:space="preserve"> - BA0440 - B.2.A.1.1.B) Costi per assistenza PLS</v>
          </cell>
        </row>
        <row r="147">
          <cell r="D147" t="str">
            <v xml:space="preserve"> - BA0450 - B.2.A.1.1.C) Costi per assistenza Continuità assistenziale</v>
          </cell>
        </row>
        <row r="148">
          <cell r="D148" t="str">
            <v xml:space="preserve"> - BA0460 - B.2.A.1.1.D) Altro (medicina dei servizi, psicologi, medici 118, ecc)</v>
          </cell>
        </row>
        <row r="149">
          <cell r="D149" t="str">
            <v xml:space="preserve"> - BA0470 - B.2.A.1.2) - da pubblico (Aziende sanitarie pubbliche della Regione) - Mobilità intraregionale</v>
          </cell>
        </row>
        <row r="150">
          <cell r="D150" t="str">
            <v xml:space="preserve"> - BA0480 - B.2.A.1.3) - da pubblico (Aziende sanitarie pubbliche Extraregione) - Mobilità extraregionale</v>
          </cell>
        </row>
        <row r="151">
          <cell r="D151" t="str">
            <v xml:space="preserve"> - BA0490 - B.2.A.2)   Acquisti servizi sanitari per farmaceutica</v>
          </cell>
        </row>
        <row r="152">
          <cell r="D152" t="str">
            <v xml:space="preserve"> - BA0500 - B.2.A.2.1) - da convenzione</v>
          </cell>
        </row>
        <row r="153">
          <cell r="D153" t="str">
            <v>R - BA0510 - B.2.A.2.2) - da pubblico (Aziende sanitarie pubbliche della Regione)- Mobilità intraregionale</v>
          </cell>
        </row>
        <row r="154">
          <cell r="D154" t="str">
            <v>S - BA0520 - B.2.A.2.3) - da pubblico (Extraregione)</v>
          </cell>
        </row>
        <row r="155">
          <cell r="D155" t="str">
            <v xml:space="preserve"> - BA0530 - B.2.A.3)   Acquisti servizi sanitari per assistenza specialistica ambulatoriale</v>
          </cell>
        </row>
        <row r="156">
          <cell r="D156" t="str">
            <v xml:space="preserve"> - BA0540 - B.2.A.3.1) - da pubblico (Aziende sanitarie pubbliche della Regione)</v>
          </cell>
        </row>
        <row r="157">
          <cell r="D157" t="str">
            <v>R - BA0550 - B.2.A.3.2) - da pubblico (altri soggetti pubbl. della Regione)</v>
          </cell>
        </row>
        <row r="158">
          <cell r="D158" t="str">
            <v>S - BA0560 - B.2.A.3.3) - da pubblico (Extraregione)</v>
          </cell>
        </row>
        <row r="159">
          <cell r="D159" t="str">
            <v xml:space="preserve"> - BA0570 - B.2.A.3.4) - da privato - Medici SUMAI</v>
          </cell>
        </row>
        <row r="160">
          <cell r="D160" t="str">
            <v>R - BA0580 - B.2.A.3.5) - da privato</v>
          </cell>
        </row>
        <row r="161">
          <cell r="D161" t="str">
            <v xml:space="preserve"> - BA0590 - B.2.A.3.5.A) Servizi sanitari per assistenza specialistica da IRCCS privati e Policlinici privati</v>
          </cell>
        </row>
        <row r="162">
          <cell r="D162" t="str">
            <v>S - BA0600 - B.2.A.3.5.B) Servizi sanitari per assistenza specialistica da Ospedali Classificati privati</v>
          </cell>
        </row>
        <row r="163">
          <cell r="D163" t="str">
            <v xml:space="preserve"> - BA0610 - B.2.A.3.5.C) Servizi sanitari per assistenza specialistica da Case di Cura private</v>
          </cell>
        </row>
        <row r="164">
          <cell r="D164" t="str">
            <v xml:space="preserve"> - BA0620 - B.2.A.3.5.D) Servizi sanitari per assistenza specialistica da altri privati</v>
          </cell>
        </row>
        <row r="165">
          <cell r="D165" t="str">
            <v xml:space="preserve"> - BA0630 - B.2.A.3.6) - da privato per cittadini non residenti - Extraregione (mobilità attiva in compensazione)</v>
          </cell>
        </row>
        <row r="166">
          <cell r="D166" t="str">
            <v xml:space="preserve"> - BA0640 - B.2.A.4)   Acquisti servizi sanitari per assistenza riabilitativa</v>
          </cell>
        </row>
        <row r="167">
          <cell r="D167" t="str">
            <v xml:space="preserve"> - BA0650 - B.2.A.4.1) - da pubblico (Aziende sanitarie pubbliche della Regione)</v>
          </cell>
        </row>
        <row r="168">
          <cell r="D168" t="str">
            <v xml:space="preserve"> - BA0660 - B.2.A.4.2) - da pubblico (altri soggetti pubbl. della Regione)</v>
          </cell>
        </row>
        <row r="169">
          <cell r="D169" t="str">
            <v xml:space="preserve"> - BA0670 - B.2.A.4.3) - da pubblico (Extraregione) non soggetti a compensazione</v>
          </cell>
        </row>
        <row r="170">
          <cell r="D170" t="str">
            <v xml:space="preserve"> - BA0680 - B.2.A.4.4) - da privato (intraregionale)</v>
          </cell>
        </row>
        <row r="171">
          <cell r="D171" t="str">
            <v>R - BA0690 - B.2.A.4.5) - da privato (extraregionale)</v>
          </cell>
        </row>
        <row r="172">
          <cell r="D172" t="str">
            <v xml:space="preserve"> - BA0700 - B.2.A.5)   Acquisti servizi sanitari per assistenza integrativa</v>
          </cell>
        </row>
        <row r="173">
          <cell r="D173" t="str">
            <v>SS - BA0710 - B.2.A.5.1) - da pubblico (Aziende sanitarie pubbliche della Regione)</v>
          </cell>
        </row>
        <row r="174">
          <cell r="D174" t="str">
            <v xml:space="preserve"> - BA0720 - B.2.A.5.2) - da pubblico (altri soggetti pubbl. della Regione)</v>
          </cell>
        </row>
        <row r="175">
          <cell r="D175" t="str">
            <v xml:space="preserve"> - BA0730 - B.2.A.5.3) - da pubblico (Extraregione)</v>
          </cell>
        </row>
        <row r="176">
          <cell r="D176" t="str">
            <v xml:space="preserve"> - BA0740 - B.2.A.5.4) - da privato</v>
          </cell>
        </row>
        <row r="177">
          <cell r="D177" t="str">
            <v>R - BA0750 - B.2.A.6)   Acquisti servizi sanitari per assistenza protesica</v>
          </cell>
        </row>
        <row r="178">
          <cell r="D178" t="str">
            <v xml:space="preserve"> - BA0760 - B.2.A.6.1) - da pubblico (Aziende sanitarie pubbliche della Regione)</v>
          </cell>
        </row>
        <row r="179">
          <cell r="D179" t="str">
            <v>S - BA0770 - B.2.A.6.2) - da pubblico (altri soggetti pubbl. della Regione)</v>
          </cell>
        </row>
        <row r="180">
          <cell r="D180" t="str">
            <v xml:space="preserve"> - BA0780 - B.2.A.6.3) - da pubblico (Extraregione)</v>
          </cell>
        </row>
        <row r="181">
          <cell r="D181" t="str">
            <v xml:space="preserve"> - BA0790 - B.2.A.6.4) - da privato</v>
          </cell>
        </row>
        <row r="182">
          <cell r="D182" t="str">
            <v>R - BA0800 - B.2.A.7)   Acquisti servizi sanitari per assistenza ospedaliera</v>
          </cell>
        </row>
        <row r="183">
          <cell r="D183" t="str">
            <v xml:space="preserve"> - BA0810 - B.2.A.7.1) - da pubblico (Aziende sanitarie pubbliche della Regione)</v>
          </cell>
        </row>
        <row r="184">
          <cell r="D184" t="str">
            <v>S - BA0820 - B.2.A.7.2) - da pubblico (altri soggetti pubbl. della Regione)</v>
          </cell>
        </row>
        <row r="185">
          <cell r="D185" t="str">
            <v xml:space="preserve"> - BA0830 - B.2.A.7.3) - da pubblico (Extraregione)</v>
          </cell>
        </row>
        <row r="186">
          <cell r="D186" t="str">
            <v xml:space="preserve"> - BA0840 - B.2.A.7.4) - da privato</v>
          </cell>
        </row>
        <row r="187">
          <cell r="D187" t="str">
            <v>R - BA0850 - B.2.A.7.4.A) Servizi sanitari per assistenza ospedaliera da IRCCS privati e Policlinici privati</v>
          </cell>
        </row>
        <row r="188">
          <cell r="D188" t="str">
            <v xml:space="preserve"> - BA0860 - B.2.A.7.4.B) Servizi sanitari per assistenza ospedaliera da Ospedali Classificati privati</v>
          </cell>
        </row>
        <row r="189">
          <cell r="D189" t="str">
            <v>S - BA0870 - B.2.A.7.4.C) Servizi sanitari per assistenza ospedaliera da Case di Cura private</v>
          </cell>
        </row>
        <row r="190">
          <cell r="D190" t="str">
            <v xml:space="preserve"> - BA0880 - B.2.A.7.4.D) Servizi sanitari per assistenza ospedaliera da altri privati</v>
          </cell>
        </row>
        <row r="191">
          <cell r="D191" t="str">
            <v xml:space="preserve"> - BA0890 - B.2.A.7.5) - da privato per cittadini non residenti - Extraregione (mobilità attiva in compensazione)</v>
          </cell>
        </row>
        <row r="192">
          <cell r="D192" t="str">
            <v xml:space="preserve"> - BA0900 - B.2.A.8)   Acquisto prestazioni di psichiatria residenziale e semiresidenziale</v>
          </cell>
        </row>
        <row r="193">
          <cell r="D193" t="str">
            <v xml:space="preserve"> - BA0910 - B.2.A.8.1) - da pubblico (Aziende sanitarie pubbliche della Regione)</v>
          </cell>
        </row>
        <row r="194">
          <cell r="D194" t="str">
            <v xml:space="preserve"> - BA0920 - B.2.A.8.2) - da pubblico (altri soggetti pubbl. della Regione)</v>
          </cell>
        </row>
        <row r="195">
          <cell r="D195" t="str">
            <v xml:space="preserve"> - BA0930 - B.2.A.8.3) - da pubblico (Extraregione) - non soggette a compensazione</v>
          </cell>
        </row>
        <row r="196">
          <cell r="D196" t="str">
            <v xml:space="preserve"> - BA0940 - B.2.A.8.4) - da privato (intraregionale)</v>
          </cell>
        </row>
        <row r="197">
          <cell r="D197" t="str">
            <v>R - BA0950 - B.2.A.8.5) - da privato (extraregionale)</v>
          </cell>
        </row>
        <row r="198">
          <cell r="D198" t="str">
            <v xml:space="preserve"> - BA0960 - B.2.A.9)   Acquisto prestazioni di distribuzione farmaci File F</v>
          </cell>
        </row>
        <row r="199">
          <cell r="D199" t="str">
            <v>SS - BA0970 - B.2.A.9.1) - da pubblico (Aziende sanitarie pubbliche della Regione) - Mobilità intraregionale</v>
          </cell>
        </row>
        <row r="200">
          <cell r="D200" t="str">
            <v xml:space="preserve"> - BA0980 - B.2.A.9.2) - da pubblico (altri soggetti pubbl. della Regione)</v>
          </cell>
        </row>
        <row r="201">
          <cell r="D201" t="str">
            <v xml:space="preserve"> - BA0990 - B.2.A.9.3) - da pubblico (Extraregione)</v>
          </cell>
        </row>
        <row r="202">
          <cell r="D202" t="str">
            <v xml:space="preserve"> - BA1000 - B.2.A.9.4) - da privato (intraregionale)</v>
          </cell>
        </row>
        <row r="203">
          <cell r="D203" t="str">
            <v>R - BA1010 - B.2.A.9.5) - da privato (extraregionale)</v>
          </cell>
        </row>
        <row r="204">
          <cell r="D204" t="str">
            <v xml:space="preserve"> - BA1020 - B.2.A.9.6) - da privato per cittadini non residenti - Extraregione (mobilità attiva in compensazione)</v>
          </cell>
        </row>
        <row r="205">
          <cell r="D205" t="str">
            <v>S - BA1030 - B.2.A.10)   Acquisto prestazioni termali in convenzione</v>
          </cell>
        </row>
        <row r="206">
          <cell r="D206" t="str">
            <v xml:space="preserve"> - BA1040 - B.2.A.10.1) - da pubblico (Aziende sanitarie pubbliche della Regione) - Mobilità intraregionale</v>
          </cell>
        </row>
        <row r="207">
          <cell r="D207" t="str">
            <v xml:space="preserve"> - BA1050 - B.2.A.10.2) - da pubblico (altri soggetti pubbl. della Regione)</v>
          </cell>
        </row>
        <row r="208">
          <cell r="D208" t="str">
            <v xml:space="preserve"> - BA1060 - B.2.A.10.3) - da pubblico (Extraregione)</v>
          </cell>
        </row>
        <row r="209">
          <cell r="D209" t="str">
            <v xml:space="preserve"> - BA1070 - B.2.A.10.4) - da privato</v>
          </cell>
        </row>
        <row r="210">
          <cell r="D210" t="str">
            <v>R - BA1080 - B.2.A.10.5) - da privato per cittadini non residenti - Extraregione (mobilità attiva in compensazione)</v>
          </cell>
        </row>
        <row r="211">
          <cell r="D211" t="str">
            <v xml:space="preserve"> - BA1090 - B.2.A.11)   Acquisto prestazioni di trasporto sanitario</v>
          </cell>
        </row>
        <row r="212">
          <cell r="D212" t="str">
            <v>S - BA1100 - B.2.A.11.1) - da pubblico (Aziende sanitarie pubbliche della Regione) - Mobilità intraregionale</v>
          </cell>
        </row>
        <row r="213">
          <cell r="D213" t="str">
            <v xml:space="preserve"> - BA1110 - B.2.A.11.2) - da pubblico (altri soggetti pubbl. della Regione)</v>
          </cell>
        </row>
        <row r="214">
          <cell r="D214" t="str">
            <v xml:space="preserve"> - BA1120 - B.2.A.11.3) - da pubblico (Extraregione)</v>
          </cell>
        </row>
        <row r="215">
          <cell r="D215" t="str">
            <v xml:space="preserve"> - BA1130 - B.2.A.11.4) - da privato</v>
          </cell>
        </row>
        <row r="216">
          <cell r="D216" t="str">
            <v>R - BA1140 - B.2.A.12)   Acquisto prestazioni Socio-Sanitarie a rilevanza sanitaria</v>
          </cell>
        </row>
        <row r="217">
          <cell r="D217" t="str">
            <v xml:space="preserve"> - BA1150 - B.2.A.12.1) - da pubblico (Aziende sanitarie pubbliche della Regione) - Mobilità intraregionale</v>
          </cell>
        </row>
        <row r="218">
          <cell r="D218" t="str">
            <v>S - BA1160 - B.2.A.12.2) - da pubblico (altri soggetti pubblici della Regione)</v>
          </cell>
        </row>
        <row r="219">
          <cell r="D219" t="str">
            <v xml:space="preserve"> - BA1170 - B.2.A.12.3) - da pubblico (Extraregione) non soggette a compensazione</v>
          </cell>
        </row>
        <row r="220">
          <cell r="D220" t="str">
            <v xml:space="preserve"> - BA1180 - B.2.A.12.4) - da privato (intraregionale)</v>
          </cell>
        </row>
        <row r="221">
          <cell r="D221" t="str">
            <v>R - BA1190 - B.2.A.12.5) - da privato (extraregionale)</v>
          </cell>
        </row>
        <row r="222">
          <cell r="D222" t="str">
            <v xml:space="preserve"> - BA1200 - B.2.A.13)  Compartecipazione al personale per att. libero-prof. (intramoenia)</v>
          </cell>
        </row>
        <row r="223">
          <cell r="D223" t="str">
            <v>SS - BA1210 - B.2.A.13.1)  Compartecipazione al personale per att. libero professionale intramoenia - Area ospedaliera</v>
          </cell>
        </row>
        <row r="224">
          <cell r="D224" t="str">
            <v xml:space="preserve"> - BA1220 - B.2.A.13.2)  Compartecipazione al personale per att. libero professionale intramoenia- Area specialistica</v>
          </cell>
        </row>
        <row r="225">
          <cell r="D225" t="str">
            <v xml:space="preserve"> - BA1230 - B.2.A.13.3)  Compartecipazione al personale per att. libero professionale intramoenia - Area sanità pubblica</v>
          </cell>
        </row>
        <row r="226">
          <cell r="D226" t="str">
            <v xml:space="preserve"> - BA1240 - B.2.A.13.4)  Compartecipazione al personale per att. libero professionale intramoenia - Consulenze (ex art. 55 c.1 lett. c), d) ed ex Art. 57-58)</v>
          </cell>
        </row>
        <row r="227">
          <cell r="D227" t="str">
            <v xml:space="preserve"> - BA1250 - B.2.A.13.5)  Compartecipazione al personale per att. libero professionale intramoenia - Consulenze (ex art. 55 c.1 lett. c), d) ed ex Art. 57-58) (Aziende sanitarie pubbliche della Regione)</v>
          </cell>
        </row>
        <row r="228">
          <cell r="D228" t="str">
            <v xml:space="preserve"> - BA1260 - B.2.A.13.6)  Compartecipazione al personale per att. libero professionale intramoenia - Altro</v>
          </cell>
        </row>
        <row r="229">
          <cell r="D229" t="str">
            <v xml:space="preserve"> - BA1270 - B.2.A.13.7)  Compartecipazione al personale per att. libero  professionale intramoenia - Altro (Aziende sanitarie pubbliche della Regione)</v>
          </cell>
        </row>
        <row r="230">
          <cell r="D230" t="str">
            <v xml:space="preserve"> - BA1280 - B.2.A.14)  Rimborsi, assegni e contributi sanitari</v>
          </cell>
        </row>
        <row r="231">
          <cell r="D231" t="str">
            <v>R - BA1290 - B.2.A.14.1)  Contributi ad associazioni di volontariato</v>
          </cell>
        </row>
        <row r="232">
          <cell r="D232" t="str">
            <v xml:space="preserve"> - BA1300 - B.2.A.14.2)  Rimborsi per cure all'estero</v>
          </cell>
        </row>
        <row r="233">
          <cell r="D233" t="str">
            <v>R - BA1310 - B.2.A.14.3)  Contributi a società partecipate e/o enti dipendenti della Regione</v>
          </cell>
        </row>
        <row r="234">
          <cell r="D234" t="str">
            <v xml:space="preserve"> - BA1320 - B.2.A.14.4)  Contributo Legge 210/92</v>
          </cell>
        </row>
        <row r="235">
          <cell r="D235" t="str">
            <v xml:space="preserve"> - BA1330 - B.2.A.14.5)  Altri rimborsi, assegni e contributi</v>
          </cell>
        </row>
        <row r="236">
          <cell r="D236" t="str">
            <v xml:space="preserve"> - BA1340 - B.2.A.14.6)  Rimborsi, assegni e contributi v/Aziende sanitarie pubbliche della Regione</v>
          </cell>
        </row>
        <row r="237">
          <cell r="D237" t="str">
            <v xml:space="preserve"> - BA1350 - B.2.A.15)  Consulenze, Collaborazioni,  Interinale e altre prestazioni di lavoro sanitarie e sociosanitarie</v>
          </cell>
        </row>
        <row r="238">
          <cell r="D238" t="str">
            <v xml:space="preserve"> - BA1360 - B.2.A.15.1) Consulenze sanitarie e sociosan. da Aziende sanitarie pubbliche della Regione</v>
          </cell>
        </row>
        <row r="239">
          <cell r="D239" t="str">
            <v xml:space="preserve"> - BA1370 - B.2.A.15.2) Consulenze sanitarie e sociosanit. da terzi - Altri soggetti pubblici</v>
          </cell>
        </row>
        <row r="240">
          <cell r="D240" t="str">
            <v>R - BA1380 - B.2.A.15.3) Consulenze, Collaborazioni,  Interinale e altre prestazioni di lavoro sanitarie e socios. da privato</v>
          </cell>
        </row>
        <row r="241">
          <cell r="D241" t="str">
            <v xml:space="preserve"> - BA1390 - B.2.A.15.3.A) Consulenze sanitarie da privato - articolo 55, comma 2, CCNL 8 giugno 2000</v>
          </cell>
        </row>
        <row r="242">
          <cell r="D242" t="str">
            <v>R - BA1400 - B.2.A.15.3.B) Altre consulenze sanitarie e sociosanitarie da privato</v>
          </cell>
        </row>
        <row r="243">
          <cell r="D243" t="str">
            <v xml:space="preserve"> - BA1410 - B.2.A.15.3.C) Collaborazioni coordinate e continuative sanitarie e socios. da privato</v>
          </cell>
        </row>
        <row r="244">
          <cell r="D244" t="str">
            <v xml:space="preserve"> - BA1420 - B.2.A.15.3.D) Indennità a personale universitario - area sanitaria </v>
          </cell>
        </row>
        <row r="245">
          <cell r="D245" t="str">
            <v xml:space="preserve"> - BA1430 - B.2.A.15.3.E) Lavoro interinale - area sanitaria </v>
          </cell>
        </row>
        <row r="246">
          <cell r="D246" t="str">
            <v xml:space="preserve"> - BA1440 - B.2.A.15.3.F) Altre collaborazioni e prestazioni di lavoro - area sanitaria </v>
          </cell>
        </row>
        <row r="247">
          <cell r="D247" t="str">
            <v xml:space="preserve"> - BA1450 - B.2.A.15.4) Rimborso oneri stipendiali del personale sanitario in comando</v>
          </cell>
        </row>
        <row r="248">
          <cell r="D248" t="str">
            <v xml:space="preserve"> - BA1460 - B.2.A.15.4.A) Rimborso oneri stipendiali personale sanitario in comando da Aziende sanitarie pubbliche della Regione</v>
          </cell>
        </row>
        <row r="249">
          <cell r="D249" t="str">
            <v xml:space="preserve"> - BA1470 - B.2.A.15.4.B) Rimborso oneri stipendiali personale sanitario in comando da Regioni, soggetti pubblici e da Università</v>
          </cell>
        </row>
        <row r="250">
          <cell r="D250" t="str">
            <v xml:space="preserve"> - BA1480 - B.2.A.15.4.C) Rimborso oneri stipendiali personale sanitario in comando da aziende di altre Regioni (Extraregione)</v>
          </cell>
        </row>
        <row r="251">
          <cell r="D251" t="str">
            <v xml:space="preserve"> - BA1490 - B.2.A.16) Altri servizi sanitari e sociosanitari a rilevanza sanitaria</v>
          </cell>
        </row>
        <row r="252">
          <cell r="D252" t="str">
            <v>R - BA1500 - B.2.A.16.1)  Altri servizi sanitari e sociosanitari a rilevanza sanitaria da pubblico - Aziende sanitarie pubbliche della Regione</v>
          </cell>
        </row>
        <row r="253">
          <cell r="D253" t="str">
            <v xml:space="preserve"> - BA1510 - B.2.A.16.2)  Altri servizi sanitari e sociosanitari  a rilevanza sanitaria da pubblico - Altri soggetti pubblici della Regione</v>
          </cell>
        </row>
        <row r="254">
          <cell r="D254" t="str">
            <v>SS - BA1520 - B.2.A.16.3) Altri servizi sanitari e sociosanitari a rilevanza sanitaria da pubblico (Extraregione)</v>
          </cell>
        </row>
        <row r="255">
          <cell r="D255" t="str">
            <v xml:space="preserve"> - BA1530 - B.2.A.16.4)  Altri servizi sanitari da privato</v>
          </cell>
        </row>
        <row r="256">
          <cell r="D256" t="str">
            <v>R - BA1540 - B.2.A.16.5)  Costi per servizi sanitari - Mobilità internazionale passiva</v>
          </cell>
        </row>
        <row r="257">
          <cell r="D257" t="str">
            <v xml:space="preserve"> - BA1550 - B.2.A.17) Costi per differenziale tariffe TUC</v>
          </cell>
        </row>
        <row r="258">
          <cell r="D258" t="str">
            <v xml:space="preserve"> - BA1560 - B.2.B) Acquisti di servizi non sanitari</v>
          </cell>
        </row>
        <row r="259">
          <cell r="D259" t="str">
            <v xml:space="preserve"> - BA1570 - B.2.B.1) Servizi non sanitari </v>
          </cell>
        </row>
        <row r="260">
          <cell r="D260" t="str">
            <v xml:space="preserve"> - BA1580 - B.2.B.1.1)   Lavanderia</v>
          </cell>
        </row>
        <row r="261">
          <cell r="D261" t="str">
            <v>S - BA1590 - B.2.B.1.2)   Pulizia</v>
          </cell>
        </row>
        <row r="262">
          <cell r="D262" t="str">
            <v xml:space="preserve"> - BA1600 - B.2.B.1.3)   Mensa</v>
          </cell>
        </row>
        <row r="263">
          <cell r="D263" t="str">
            <v xml:space="preserve"> - BA1610 - B.2.B.1.4)   Riscaldamento</v>
          </cell>
        </row>
        <row r="264">
          <cell r="D264" t="str">
            <v xml:space="preserve"> - BA1620 - B.2.B.1.5)   Servizi di assistenza informatica</v>
          </cell>
        </row>
        <row r="265">
          <cell r="D265" t="str">
            <v xml:space="preserve"> - BA1630 - B.2.B.1.6)   Servizi trasporti (non sanitari)</v>
          </cell>
        </row>
        <row r="266">
          <cell r="D266" t="str">
            <v xml:space="preserve"> - BA1640 - B.2.B.1.7)   Smaltimento rifiuti</v>
          </cell>
        </row>
        <row r="267">
          <cell r="D267" t="str">
            <v xml:space="preserve"> - BA1650 - B.2.B.1.8)   Utenze telefoniche</v>
          </cell>
        </row>
        <row r="268">
          <cell r="D268" t="str">
            <v xml:space="preserve"> - BA1660 - B.2.B.1.9)   Utenze elettricità</v>
          </cell>
        </row>
        <row r="269">
          <cell r="D269" t="str">
            <v xml:space="preserve"> - BA1670 - B.2.B.1.10)   Altre utenze</v>
          </cell>
        </row>
        <row r="270">
          <cell r="D270" t="str">
            <v xml:space="preserve"> - BA1680 - B.2.B.1.11)  Premi di assicurazione</v>
          </cell>
        </row>
        <row r="271">
          <cell r="D271" t="str">
            <v xml:space="preserve"> - BA1690 - B.2.B.1.11.A)  Premi di assicurazione - R.C. Professionale </v>
          </cell>
        </row>
        <row r="272">
          <cell r="D272" t="str">
            <v xml:space="preserve"> - BA1700 - B.2.B.1.11.B)  Premi di assicurazione - Altri premi assicurativi</v>
          </cell>
        </row>
        <row r="273">
          <cell r="D273" t="str">
            <v xml:space="preserve"> - BA1710 - B.2.B.1.12) Altri servizi non sanitari</v>
          </cell>
        </row>
        <row r="274">
          <cell r="D274" t="str">
            <v xml:space="preserve"> - BA1720 - B.2.B.1.12.A) Altri servizi non sanitari da pubblico (Aziende sanitarie pubbliche della Regione)</v>
          </cell>
        </row>
        <row r="275">
          <cell r="D275" t="str">
            <v xml:space="preserve"> - BA1730 - B.2.B.1.12.B) Altri servizi non sanitari da altri soggetti pubblici</v>
          </cell>
        </row>
        <row r="276">
          <cell r="D276" t="str">
            <v xml:space="preserve"> - BA1740 - B.2.B.1.12.C) Altri servizi non sanitari da privato</v>
          </cell>
        </row>
        <row r="277">
          <cell r="D277" t="str">
            <v xml:space="preserve"> - BA1750 - B.2.B.2)  Consulenze, Collaborazioni, Interinale e altre prestazioni di lavoro non sanitarie</v>
          </cell>
        </row>
        <row r="278">
          <cell r="D278" t="str">
            <v>R - BA1760 - B.2.B.2.1) Consulenze non sanitarie da Aziende sanitarie pubbliche della Regione</v>
          </cell>
        </row>
        <row r="279">
          <cell r="D279" t="str">
            <v xml:space="preserve"> - BA1770 - B.2.B.2.2) Consulenze non sanitarie da Terzi - Altri soggetti pubblici</v>
          </cell>
        </row>
        <row r="280">
          <cell r="D280" t="str">
            <v xml:space="preserve"> - BA1780 - B.2.B.2.3) Consulenze, Collaborazioni, Interinale e altre prestazioni di lavoro non sanitarie da privato</v>
          </cell>
        </row>
        <row r="281">
          <cell r="D281" t="str">
            <v xml:space="preserve"> - BA1790 - B.2.B.2.3.A) Consulenze non sanitarie da privato</v>
          </cell>
        </row>
        <row r="282">
          <cell r="D282" t="str">
            <v>R - BA1800 - B.2.B.2.3.B) Collaborazioni coordinate e continuative non sanitarie da privato</v>
          </cell>
        </row>
        <row r="283">
          <cell r="D283" t="str">
            <v xml:space="preserve"> - BA1810 - B.2.B.2.3.C) Indennità a personale universitario - area non sanitaria </v>
          </cell>
        </row>
        <row r="284">
          <cell r="D284" t="str">
            <v xml:space="preserve"> - BA1820 - B.2.B.2.3.D) Lavoro interinale - area non sanitaria </v>
          </cell>
        </row>
        <row r="285">
          <cell r="D285" t="str">
            <v xml:space="preserve"> - BA1830 - B.2.B.2.3.E) Altre collaborazioni e prestazioni di lavoro - area non sanitaria </v>
          </cell>
        </row>
        <row r="286">
          <cell r="D286" t="str">
            <v xml:space="preserve"> - BA1840 - B.2.B.2.4) Rimborso oneri stipendiali del personale non sanitario in comando</v>
          </cell>
        </row>
        <row r="287">
          <cell r="D287" t="str">
            <v xml:space="preserve"> - BA1850 - B.2.B.2.4.A) Rimborso oneri stipendiali personale non sanitario in comando da Aziende sanitarie pubbliche della Regione</v>
          </cell>
        </row>
        <row r="288">
          <cell r="D288" t="str">
            <v xml:space="preserve"> - BA1860 - B.2.B.2.4.B) Rimborso oneri stipendiali personale non sanitario in comando da Regione, soggetti pubblici e da Università</v>
          </cell>
        </row>
        <row r="289">
          <cell r="D289" t="str">
            <v xml:space="preserve"> - BA1870 - B.2.B.2.4.C) Rimborso oneri stipendiali personale non sanitario in comando da aziende di altre Regioni (Extraregione)</v>
          </cell>
        </row>
        <row r="290">
          <cell r="D290" t="str">
            <v xml:space="preserve"> - BA1880 - B.2.B.3) Formazione (esternalizzata e non)</v>
          </cell>
        </row>
        <row r="291">
          <cell r="D291" t="str">
            <v>R - BA1890 - B.2.B.3.1) Formazione (esternalizzata e non) da pubblico</v>
          </cell>
        </row>
        <row r="292">
          <cell r="D292" t="str">
            <v xml:space="preserve"> - BA1900 - B.2.B.3.2) Formazione (esternalizzata e non) da privato</v>
          </cell>
        </row>
        <row r="293">
          <cell r="D293" t="str">
            <v>SS - BA1910 - B.3)  Manutenzione e riparazione (ordinaria esternalizzata)</v>
          </cell>
        </row>
        <row r="294">
          <cell r="D294" t="str">
            <v xml:space="preserve"> - BA1920 - B.3.A)  Manutenzione e riparazione ai fabbricati e loro pertinenze</v>
          </cell>
        </row>
        <row r="295">
          <cell r="D295" t="str">
            <v xml:space="preserve"> - BA1930 - B.3.B)  Manutenzione e riparazione agli impianti e macchinari</v>
          </cell>
        </row>
        <row r="296">
          <cell r="D296" t="str">
            <v xml:space="preserve"> - BA1940 - B.3.C)  Manutenzione e riparazione alle attrezzature sanitarie e scientifiche</v>
          </cell>
        </row>
        <row r="297">
          <cell r="D297" t="str">
            <v xml:space="preserve"> - BA1950 - B.3.D)  Manutenzione e riparazione ai mobili e arredi</v>
          </cell>
        </row>
        <row r="298">
          <cell r="D298" t="str">
            <v xml:space="preserve"> - BA1960 - B.3.E)  Manutenzione e riparazione agli automezzi</v>
          </cell>
        </row>
        <row r="299">
          <cell r="D299" t="str">
            <v xml:space="preserve"> - BA1970 - B.3.F)  Altre manutenzioni e riparazioni</v>
          </cell>
        </row>
        <row r="300">
          <cell r="D300" t="str">
            <v xml:space="preserve"> - BA1980 - B.3.G)  Manutenzioni e riparazioni da Aziende sanitarie pubbliche della Regione</v>
          </cell>
        </row>
        <row r="301">
          <cell r="D301" t="str">
            <v xml:space="preserve"> - BA1990 - B.4)   Godimento di beni di terzi</v>
          </cell>
        </row>
        <row r="302">
          <cell r="D302" t="str">
            <v xml:space="preserve"> - BA2000 - B.4.A)  Fitti passivi</v>
          </cell>
        </row>
        <row r="303">
          <cell r="D303" t="str">
            <v xml:space="preserve"> - BA2010 - B.4.B)  Canoni di noleggio</v>
          </cell>
        </row>
        <row r="304">
          <cell r="D304" t="str">
            <v>R - BA2020 - B.4.B.1) Canoni di noleggio - area sanitaria</v>
          </cell>
        </row>
        <row r="305">
          <cell r="D305" t="str">
            <v xml:space="preserve"> - BA2030 - B.4.B.2) Canoni di noleggio - area non sanitaria</v>
          </cell>
        </row>
        <row r="306">
          <cell r="D306" t="str">
            <v xml:space="preserve"> - BA2040 - B.4.C)  Canoni di leasing</v>
          </cell>
        </row>
        <row r="307">
          <cell r="D307" t="str">
            <v xml:space="preserve"> - BA2050 - B.4.C.1) Canoni di leasing - area sanitaria</v>
          </cell>
        </row>
        <row r="308">
          <cell r="D308" t="str">
            <v xml:space="preserve"> - BA2060 - B.4.C.2) Canoni di leasing - area non sanitaria</v>
          </cell>
        </row>
        <row r="309">
          <cell r="D309" t="str">
            <v xml:space="preserve"> - BA2070 - B.4.D)  Locazioni e noleggi da Aziende sanitarie pubbliche della Regione</v>
          </cell>
        </row>
        <row r="310">
          <cell r="D310" t="str">
            <v xml:space="preserve"> - BA2080 - Totale Costo del personale</v>
          </cell>
        </row>
        <row r="311">
          <cell r="D311" t="str">
            <v xml:space="preserve"> - BA2090 - B.5)   Personale del ruolo sanitario</v>
          </cell>
        </row>
        <row r="312">
          <cell r="D312" t="str">
            <v xml:space="preserve"> - BA2100 - B.5.A) Costo del personale dirigente ruolo sanitario</v>
          </cell>
        </row>
        <row r="313">
          <cell r="D313" t="str">
            <v>R - BA2110 - B.5.A.1) Costo del personale dirigente medico</v>
          </cell>
        </row>
        <row r="314">
          <cell r="D314" t="str">
            <v xml:space="preserve"> - BA2120 - B.5.A.1.1) Costo del personale dirigente medico - tempo indeterminato</v>
          </cell>
        </row>
        <row r="315">
          <cell r="D315" t="str">
            <v xml:space="preserve"> - BA2130 - B.5.A.1.2) Costo del personale dirigente medico - tempo determinato</v>
          </cell>
        </row>
        <row r="316">
          <cell r="D316" t="str">
            <v xml:space="preserve"> - BA2140 - B.5.A.1.3) Costo del personale dirigente medico - altro</v>
          </cell>
        </row>
        <row r="317">
          <cell r="D317" t="str">
            <v xml:space="preserve"> - BA2150 - B.5.A.2) Costo del personale dirigente non medico</v>
          </cell>
        </row>
        <row r="318">
          <cell r="D318" t="str">
            <v xml:space="preserve"> - BA2160 - B.5.A.2.1) Costo del personale dirigente non medico - tempo indeterminato</v>
          </cell>
        </row>
        <row r="319">
          <cell r="D319" t="str">
            <v xml:space="preserve"> - BA2170 - B.5.A.2.2) Costo del personale dirigente non medico - tempo determinato</v>
          </cell>
        </row>
        <row r="320">
          <cell r="D320" t="str">
            <v xml:space="preserve"> - BA2180 - B.5.A.2.3) Costo del personale dirigente non medico - altro</v>
          </cell>
        </row>
        <row r="321">
          <cell r="D321" t="str">
            <v xml:space="preserve"> - BA2190 - B.5.B) Costo del personale comparto ruolo sanitario</v>
          </cell>
        </row>
        <row r="322">
          <cell r="D322" t="str">
            <v xml:space="preserve"> - BA2200 - B.5.B.1) Costo del personale comparto ruolo sanitario - tempo indeterminato</v>
          </cell>
        </row>
        <row r="323">
          <cell r="D323" t="str">
            <v xml:space="preserve"> - BA2210 - B.5.B.2) Costo del personale comparto ruolo sanitario - tempo determinato</v>
          </cell>
        </row>
        <row r="324">
          <cell r="D324" t="str">
            <v xml:space="preserve"> - BA2220 - B.5.B.3) Costo del personale comparto ruolo sanitario - altro</v>
          </cell>
        </row>
        <row r="325">
          <cell r="D325" t="str">
            <v xml:space="preserve"> - BA2230 - B.6)   Personale del ruolo professionale</v>
          </cell>
        </row>
        <row r="326">
          <cell r="D326" t="str">
            <v xml:space="preserve"> - BA2240 - B.6.A) Costo del personale dirigente ruolo professionale</v>
          </cell>
        </row>
        <row r="327">
          <cell r="D327" t="str">
            <v xml:space="preserve"> - BA2250 - B.6.A.1) Costo del personale dirigente ruolo professionale - tempo indeterminato</v>
          </cell>
        </row>
        <row r="328">
          <cell r="D328" t="str">
            <v xml:space="preserve"> - BA2260 - B.6.A.2) Costo del personale dirigente ruolo professionale - tempo determinato</v>
          </cell>
        </row>
        <row r="329">
          <cell r="D329" t="str">
            <v xml:space="preserve"> - BA2270 - B.6.A.3) Costo del personale dirigente ruolo professionale - altro</v>
          </cell>
        </row>
        <row r="330">
          <cell r="D330" t="str">
            <v xml:space="preserve"> - BA2280 - B.6.B) Costo del personale comparto ruolo professionale</v>
          </cell>
        </row>
        <row r="331">
          <cell r="D331" t="str">
            <v xml:space="preserve"> - BA2290 - B.6.B.1) Costo del personale comparto ruolo professionale - tempo indeterminato</v>
          </cell>
        </row>
        <row r="332">
          <cell r="D332" t="str">
            <v xml:space="preserve"> - BA2300 - B.6.B.2) Costo del personale comparto ruolo professionale - tempo determinato</v>
          </cell>
        </row>
        <row r="333">
          <cell r="D333" t="str">
            <v xml:space="preserve"> - BA2310 - B.6.B.3) Costo del personale comparto ruolo professionale - altro</v>
          </cell>
        </row>
        <row r="334">
          <cell r="D334" t="str">
            <v xml:space="preserve"> - BA2320 - B.7)   Personale del ruolo tecnico</v>
          </cell>
        </row>
        <row r="335">
          <cell r="D335" t="str">
            <v xml:space="preserve"> - BA2330 - B.7.A) Costo del personale dirigente ruolo tecnico</v>
          </cell>
        </row>
        <row r="336">
          <cell r="D336" t="str">
            <v xml:space="preserve"> - BA2340 - B.7.A.1) Costo del personale dirigente ruolo tecnico - tempo indeterminato</v>
          </cell>
        </row>
        <row r="337">
          <cell r="D337" t="str">
            <v xml:space="preserve"> - BA2350 - B.7.A.2) Costo del personale dirigente ruolo tecnico - tempo determinato</v>
          </cell>
        </row>
        <row r="338">
          <cell r="D338" t="str">
            <v xml:space="preserve"> - BA2360 - B.7.A.3) Costo del personale dirigente ruolo tecnico - altro</v>
          </cell>
        </row>
        <row r="339">
          <cell r="D339" t="str">
            <v xml:space="preserve"> - BA2370 - B.7.B) Costo del personale comparto ruolo tecnico</v>
          </cell>
        </row>
        <row r="340">
          <cell r="D340" t="str">
            <v xml:space="preserve"> - BA2380 - B.7.B.1) Costo del personale comparto ruolo tecnico - tempo indeterminato</v>
          </cell>
        </row>
        <row r="341">
          <cell r="D341" t="str">
            <v xml:space="preserve"> - BA2390 - B.7.B.2) Costo del personale comparto ruolo tecnico - tempo determinato</v>
          </cell>
        </row>
        <row r="342">
          <cell r="D342" t="str">
            <v xml:space="preserve"> - BA2400 - B.7.B.3) Costo del personale comparto ruolo tecnico - altro</v>
          </cell>
        </row>
        <row r="343">
          <cell r="D343" t="str">
            <v xml:space="preserve"> - BA2410 - B.8)   Personale del ruolo amministrativo</v>
          </cell>
        </row>
        <row r="344">
          <cell r="D344" t="str">
            <v xml:space="preserve"> - BA2420 - B.8.A) Costo del personale dirigente ruolo amministrativo</v>
          </cell>
        </row>
        <row r="345">
          <cell r="D345" t="str">
            <v xml:space="preserve"> - BA2430 - B.8.A.1) Costo del personale dirigente ruolo amministrativo - tempo indeterminato</v>
          </cell>
        </row>
        <row r="346">
          <cell r="D346" t="str">
            <v xml:space="preserve"> - BA2440 - B.8.A.2) Costo del personale dirigente ruolo amministrativo - tempo determinato</v>
          </cell>
        </row>
        <row r="347">
          <cell r="D347" t="str">
            <v xml:space="preserve"> - BA2450 - B.8.A.3) Costo del personale dirigente ruolo amministrativo - altro</v>
          </cell>
        </row>
        <row r="348">
          <cell r="D348" t="str">
            <v xml:space="preserve"> - BA2460 - B.8.B) Costo del personale comparto ruolo amministrativo</v>
          </cell>
        </row>
        <row r="349">
          <cell r="D349" t="str">
            <v xml:space="preserve"> - BA2470 - B.8.B.1) Costo del personale comparto ruolo amministrativo - tempo indeterminato</v>
          </cell>
        </row>
        <row r="350">
          <cell r="D350" t="str">
            <v xml:space="preserve"> - BA2480 - B.8.B.2) Costo del personale comparto ruolo amministrativo - tempo determinato</v>
          </cell>
        </row>
        <row r="351">
          <cell r="D351" t="str">
            <v xml:space="preserve"> - BA2490 - B.8.B.3) Costo del personale comparto ruolo amministrativo - altro</v>
          </cell>
        </row>
        <row r="352">
          <cell r="D352" t="str">
            <v xml:space="preserve"> - BA2500 - B.9)   Oneri diversi di gestione</v>
          </cell>
        </row>
        <row r="353">
          <cell r="D353" t="str">
            <v xml:space="preserve"> - BA2510 - B.9.A)  Imposte e tasse (escluso IRAP e IRES)</v>
          </cell>
        </row>
        <row r="354">
          <cell r="D354" t="str">
            <v xml:space="preserve"> - BA2520 - B.9.B)  Perdite su crediti</v>
          </cell>
        </row>
        <row r="355">
          <cell r="D355" t="str">
            <v xml:space="preserve"> - BA2530 - B.9.C) Altri oneri diversi di gestione</v>
          </cell>
        </row>
        <row r="356">
          <cell r="D356" t="str">
            <v xml:space="preserve"> - BA2540 - B.9.C.1)  Indennità, rimborso spese e oneri sociali per gli Organi Direttivi e Collegio Sindacale</v>
          </cell>
        </row>
        <row r="357">
          <cell r="D357" t="str">
            <v xml:space="preserve"> - BA2550 - B.9.C.2)  Altri oneri diversi di gestione</v>
          </cell>
        </row>
        <row r="358">
          <cell r="D358" t="str">
            <v xml:space="preserve"> - BA2560 - Totale Ammortamenti</v>
          </cell>
        </row>
        <row r="359">
          <cell r="D359" t="str">
            <v xml:space="preserve"> - BA2570 - B.10) Ammortamenti delle immobilizzazioni immateriali</v>
          </cell>
        </row>
        <row r="360">
          <cell r="D360" t="str">
            <v xml:space="preserve"> - BA2580 - B.11) Ammortamenti delle immobilizzazioni materiali</v>
          </cell>
        </row>
        <row r="361">
          <cell r="D361" t="str">
            <v xml:space="preserve"> - BA2590 - B.12) Ammortamento dei fabbricati</v>
          </cell>
        </row>
        <row r="362">
          <cell r="D362" t="str">
            <v xml:space="preserve"> - BA2600 - B.12.A) Ammortamenti fabbricati non strumentali (disponibili)</v>
          </cell>
        </row>
        <row r="363">
          <cell r="D363" t="str">
            <v xml:space="preserve"> - BA2610 - B.12.B) Ammortamenti fabbricati strumentali (indisponibili)</v>
          </cell>
        </row>
        <row r="364">
          <cell r="D364" t="str">
            <v xml:space="preserve"> - BA2620 - B.13) Ammortamenti delle altre immobilizzazioni materiali</v>
          </cell>
        </row>
        <row r="365">
          <cell r="D365" t="str">
            <v xml:space="preserve"> - BA2630 - B.14) Svalutazione delle immobilizzazioni e dei crediti</v>
          </cell>
        </row>
        <row r="366">
          <cell r="D366" t="str">
            <v xml:space="preserve"> - BA2640 - B.14.A) Svalutazione delle immobilizzazioni immateriali e materiali</v>
          </cell>
        </row>
        <row r="367">
          <cell r="D367" t="str">
            <v xml:space="preserve"> - BA2650 - B.14.B) Svalutazione dei crediti</v>
          </cell>
        </row>
        <row r="368">
          <cell r="D368" t="str">
            <v xml:space="preserve"> - BA2660 - B.15) Variazione delle rimanenze</v>
          </cell>
        </row>
        <row r="369">
          <cell r="D369" t="str">
            <v xml:space="preserve"> - BA2670 - B.15.A) Variazione rimanenze sanitarie</v>
          </cell>
        </row>
        <row r="370">
          <cell r="D370" t="str">
            <v xml:space="preserve"> - BA2680 - B.15.B) Variazione rimanenze non sanitarie</v>
          </cell>
        </row>
        <row r="371">
          <cell r="D371" t="str">
            <v xml:space="preserve"> - BA2690 - B.16) Accantonamenti dell’esercizio</v>
          </cell>
        </row>
        <row r="372">
          <cell r="D372" t="str">
            <v xml:space="preserve"> - BA2700 - B.16.A) Accantonamenti per rischi</v>
          </cell>
        </row>
        <row r="373">
          <cell r="D373" t="str">
            <v xml:space="preserve"> - BA2710 - B.16.A.1)  Accantonamenti per cause civili ed oneri processuali</v>
          </cell>
        </row>
        <row r="374">
          <cell r="D374" t="str">
            <v xml:space="preserve"> - BA2720 - B.16.A.2)  Accantonamenti per contenzioso personale dipendente</v>
          </cell>
        </row>
        <row r="375">
          <cell r="D375" t="str">
            <v xml:space="preserve"> - BA2730 - B.16.A.3)  Accantonamenti per rischi connessi all'acquisto di prestazioni sanitarie da privato</v>
          </cell>
        </row>
        <row r="376">
          <cell r="D376" t="str">
            <v xml:space="preserve"> - BA2740 - B.16.A.4)  Accantonamenti per copertura diretta dei rischi (autoassicurazione)</v>
          </cell>
        </row>
        <row r="377">
          <cell r="D377" t="str">
            <v xml:space="preserve"> - BA2750 - B.16.A.5)  Altri accantonamenti per rischi</v>
          </cell>
        </row>
        <row r="378">
          <cell r="D378" t="str">
            <v xml:space="preserve"> - BA2760 - B.16.B) Accantonamenti per premio di operosità (SUMAI)</v>
          </cell>
        </row>
        <row r="379">
          <cell r="D379" t="str">
            <v xml:space="preserve"> - BA2770 - B.16.C) Accantonamenti per quote inutilizzate di contributi vincolati</v>
          </cell>
        </row>
        <row r="380">
          <cell r="D380" t="str">
            <v xml:space="preserve"> - BA2780 - B.16.C.1)  Accantonamenti per quote inutilizzate contributi da Regione e Prov. Aut. per quota F.S. vincolato</v>
          </cell>
        </row>
        <row r="381">
          <cell r="D381" t="str">
            <v xml:space="preserve"> - BA2790 - B.16.C.2)  Accantonamenti per quote inutilizzate contributi da soggetti pubblici (extra fondo) vincolati</v>
          </cell>
        </row>
        <row r="382">
          <cell r="D382" t="str">
            <v xml:space="preserve"> - BA2800 - B.16.C.3)  Accantonamenti per quote inutilizzate contributi da soggetti pubblici per ricerca</v>
          </cell>
        </row>
        <row r="383">
          <cell r="D383" t="str">
            <v xml:space="preserve"> - BA2810 - B.16.C.4)  Accantonamenti per quote inutilizzate contributi vincolati da privati</v>
          </cell>
        </row>
        <row r="384">
          <cell r="D384" t="str">
            <v xml:space="preserve"> - BA2820 - B.16.D) Altri accantonamenti</v>
          </cell>
        </row>
        <row r="385">
          <cell r="D385" t="str">
            <v xml:space="preserve"> - BA2830 - B.16.D.1)  Accantonamenti per interessi di mora</v>
          </cell>
        </row>
        <row r="386">
          <cell r="D386" t="str">
            <v xml:space="preserve"> - BA2840 - B.16.D.2)  Acc. Rinnovi convenzioni MMG/PLS/MCA</v>
          </cell>
        </row>
        <row r="387">
          <cell r="D387" t="str">
            <v xml:space="preserve"> - BA2850 - B.16.D.3)  Acc. Rinnovi convenzioni Medici Sumai</v>
          </cell>
        </row>
        <row r="388">
          <cell r="D388" t="str">
            <v xml:space="preserve"> - BA2860 - B.16.D.4)  Acc. Rinnovi contratt.: dirigenza medica</v>
          </cell>
        </row>
        <row r="389">
          <cell r="D389" t="str">
            <v xml:space="preserve"> - BA2870 - B.16.D.5)  Acc. Rinnovi contratt.: dirigenza non medica</v>
          </cell>
        </row>
        <row r="390">
          <cell r="D390" t="str">
            <v xml:space="preserve"> - BA2880 - B.16.D.6)  Acc. Rinnovi contratt.: comparto</v>
          </cell>
        </row>
        <row r="391">
          <cell r="D391" t="str">
            <v xml:space="preserve"> - BA2890 - B.16.D.7) Altri accantonamenti</v>
          </cell>
        </row>
        <row r="392">
          <cell r="D392" t="str">
            <v xml:space="preserve"> - BZ9999 - Totale costi della produzione (B)</v>
          </cell>
        </row>
        <row r="393">
          <cell r="D393" t="str">
            <v xml:space="preserve"> - CA0010 - C.1) Interessi attivi</v>
          </cell>
        </row>
        <row r="394">
          <cell r="D394" t="str">
            <v xml:space="preserve"> - CA0020 - C.1.A) Interessi attivi su c/tesoreria unica</v>
          </cell>
        </row>
        <row r="395">
          <cell r="D395" t="str">
            <v xml:space="preserve"> - CA0030 - C.1.B) Interessi attivi su c/c postali e bancari</v>
          </cell>
        </row>
        <row r="396">
          <cell r="D396" t="str">
            <v xml:space="preserve"> - CA0040 - C.1.C) Altri interessi attivi</v>
          </cell>
        </row>
        <row r="397">
          <cell r="D397" t="str">
            <v xml:space="preserve"> - CA0050 - C.2) Altri proventi</v>
          </cell>
        </row>
        <row r="398">
          <cell r="D398" t="str">
            <v xml:space="preserve"> - CA0060 - C.2.A) Proventi da partecipazioni</v>
          </cell>
        </row>
        <row r="399">
          <cell r="D399" t="str">
            <v xml:space="preserve"> - CA0070 - C.2.B) Proventi finanziari da crediti iscritti nelle immobilizzazioni</v>
          </cell>
        </row>
        <row r="400">
          <cell r="D400" t="str">
            <v xml:space="preserve"> - CA0080 - C.2.C) Proventi finanziari da titoli iscritti nelle immobilizzazioni</v>
          </cell>
        </row>
        <row r="401">
          <cell r="D401" t="str">
            <v xml:space="preserve"> - CA0090 - C.2.D) Altri proventi finanziari diversi dai precedenti</v>
          </cell>
        </row>
        <row r="402">
          <cell r="D402" t="str">
            <v xml:space="preserve"> - CA0100 - C.2.E) Utili su cambi</v>
          </cell>
        </row>
        <row r="403">
          <cell r="D403" t="str">
            <v xml:space="preserve"> - CA0110 - C.3)  Interessi passivi</v>
          </cell>
        </row>
        <row r="404">
          <cell r="D404" t="str">
            <v xml:space="preserve"> - CA0120 - C.3.A) Interessi passivi su anticipazioni di cassa</v>
          </cell>
        </row>
        <row r="405">
          <cell r="D405" t="str">
            <v xml:space="preserve"> - CA0130 - C.3.B) Interessi passivi su mutui</v>
          </cell>
        </row>
        <row r="406">
          <cell r="D406" t="str">
            <v xml:space="preserve"> - CA0140 - C.3.C) Altri interessi passivi</v>
          </cell>
        </row>
        <row r="407">
          <cell r="D407" t="str">
            <v xml:space="preserve"> - CA0150 - C.4) Altri oneri</v>
          </cell>
        </row>
        <row r="408">
          <cell r="D408" t="str">
            <v xml:space="preserve"> - CA0160 - C.4.A) Altri oneri finanziari</v>
          </cell>
        </row>
        <row r="409">
          <cell r="D409" t="str">
            <v xml:space="preserve"> - CA0170 - C.4.B) Perdite su cambi</v>
          </cell>
        </row>
        <row r="410">
          <cell r="D410" t="str">
            <v xml:space="preserve"> - CZ9999 - Totale proventi e oneri finanziari (C)</v>
          </cell>
        </row>
        <row r="411">
          <cell r="D411" t="str">
            <v xml:space="preserve"> - DA0010 - D.1)  Rivalutazioni</v>
          </cell>
        </row>
        <row r="412">
          <cell r="D412" t="str">
            <v xml:space="preserve"> - DA0020 - D.2)  Svalutazioni</v>
          </cell>
        </row>
        <row r="413">
          <cell r="D413" t="str">
            <v xml:space="preserve"> - DZ9999 - Totale rettifiche di valore di attività finanziarie (D)</v>
          </cell>
        </row>
        <row r="414">
          <cell r="D414" t="str">
            <v xml:space="preserve"> - EA0010 - E.1) Proventi straordinari</v>
          </cell>
        </row>
        <row r="415">
          <cell r="D415" t="str">
            <v xml:space="preserve"> - EA0020 - E.1.A) Plusvalenze</v>
          </cell>
        </row>
        <row r="416">
          <cell r="D416" t="str">
            <v xml:space="preserve"> - EA0030 - E.1.B) Altri proventi straordinari</v>
          </cell>
        </row>
        <row r="417">
          <cell r="D417" t="str">
            <v xml:space="preserve"> - EA0040 - E.1.B.1) Proventi da donazioni e liberalità diverse</v>
          </cell>
        </row>
        <row r="418">
          <cell r="D418" t="str">
            <v xml:space="preserve"> - EA0050 - E.1.B.2) Sopravvenienze attive</v>
          </cell>
        </row>
        <row r="419">
          <cell r="D419" t="str">
            <v xml:space="preserve"> - EA0060 - E.1.B.2.1) Sopravvenienze attive v/Aziende sanitarie pubbliche della Regione </v>
          </cell>
        </row>
        <row r="420">
          <cell r="D420" t="str">
            <v xml:space="preserve"> - EA0070 - E.1.B.2.2) Sopravvenienze attive v/terzi</v>
          </cell>
        </row>
        <row r="421">
          <cell r="D421" t="str">
            <v xml:space="preserve"> - EA0080 - E.1.B.2.2.A) Sopravvenienze attive v/terzi relative alla mobilità extraregionale</v>
          </cell>
        </row>
        <row r="422">
          <cell r="D422" t="str">
            <v xml:space="preserve"> - EA0090 - E.1.B.2.2.B) Sopravvenienze attive v/terzi relative al personale</v>
          </cell>
        </row>
        <row r="423">
          <cell r="D423" t="str">
            <v>R - EA0100 - E.1.B.2.2.C) Sopravvenienze attive v/terzi relative alle convenzioni con medici di base</v>
          </cell>
        </row>
        <row r="424">
          <cell r="D424" t="str">
            <v xml:space="preserve"> - EA0110 - E.1.B.2.2.D) Sopravvenienze attive v/terzi relative alle convenzioni per la specialistica</v>
          </cell>
        </row>
        <row r="425">
          <cell r="D425" t="str">
            <v>S - EA0120 - E.1.B.2.2.E) Sopravvenienze attive v/terzi relative all'acquisto prestaz. sanitarie da operatori accreditati</v>
          </cell>
        </row>
        <row r="426">
          <cell r="D426" t="str">
            <v xml:space="preserve"> - EA0130 - E.1.B.2.2.F) Sopravvenienze attive v/terzi relative all'acquisto di beni e servizi</v>
          </cell>
        </row>
        <row r="427">
          <cell r="D427" t="str">
            <v xml:space="preserve"> - EA0140 - E.1.B.2.2.G) Altre sopravvenienze attive v/terzi</v>
          </cell>
        </row>
        <row r="428">
          <cell r="D428" t="str">
            <v xml:space="preserve"> - EA0150 - E.1.B.3) Insussistenze attive </v>
          </cell>
        </row>
        <row r="429">
          <cell r="D429" t="str">
            <v xml:space="preserve"> - EA0160 - E.1.B.3.1) Insussistenze attive v/Aziende sanitarie pubbliche della Regione</v>
          </cell>
        </row>
        <row r="430">
          <cell r="D430" t="str">
            <v xml:space="preserve"> - EA0170 - E.1.B.3.2) Insussistenze attive v/terzi</v>
          </cell>
        </row>
        <row r="431">
          <cell r="D431" t="str">
            <v xml:space="preserve"> - EA0180 - E.1.B.3.2.A) Insussistenze attive v/terzi relative alla mobilità extraregionale</v>
          </cell>
        </row>
        <row r="432">
          <cell r="D432" t="str">
            <v xml:space="preserve"> - EA0190 - E.1.B.3.2.B) Insussistenze attive v/terzi relative al personale</v>
          </cell>
        </row>
        <row r="433">
          <cell r="D433" t="str">
            <v>R - EA0200 - E.1.B.3.2.C) Insussistenze attive v/terzi relative alle convenzioni con medici di base</v>
          </cell>
        </row>
        <row r="434">
          <cell r="D434" t="str">
            <v xml:space="preserve"> - EA0210 - E.1.B.3.2.D) Insussistenze attive v/terzi relative alle convenzioni per la specialistica</v>
          </cell>
        </row>
        <row r="435">
          <cell r="D435" t="str">
            <v>S - EA0220 - E.1.B.3.2.E) Insussistenze attive v/terzi relative all'acquisto prestaz. sanitarie da operatori accreditati</v>
          </cell>
        </row>
        <row r="436">
          <cell r="D436" t="str">
            <v xml:space="preserve"> - EA0230 - E.1.B.3.2.F) Insussistenze attive v/terzi relative all'acquisto di beni e servizi</v>
          </cell>
        </row>
        <row r="437">
          <cell r="D437" t="str">
            <v xml:space="preserve"> - EA0240 - E.1.B.3.2.G) Altre insussistenze attive v/terzi</v>
          </cell>
        </row>
        <row r="438">
          <cell r="D438" t="str">
            <v xml:space="preserve"> - EA0250 - E.1.B.4) Altri proventi straordinari</v>
          </cell>
        </row>
        <row r="439">
          <cell r="D439" t="str">
            <v xml:space="preserve"> - EA0260 - E.2) Oneri straordinari</v>
          </cell>
        </row>
        <row r="440">
          <cell r="D440" t="str">
            <v xml:space="preserve"> - EA0270 - E.2.A) Minusvalenze</v>
          </cell>
        </row>
        <row r="441">
          <cell r="D441" t="str">
            <v xml:space="preserve"> - EA0280 - E.2.B) Altri oneri straordinari</v>
          </cell>
        </row>
        <row r="442">
          <cell r="D442" t="str">
            <v xml:space="preserve"> - EA0290 - E.2.B.1) Oneri tributari da esercizi precedenti</v>
          </cell>
        </row>
        <row r="443">
          <cell r="D443" t="str">
            <v xml:space="preserve"> - EA0300 - E.2.B.2) Oneri da cause civili ed oneri processuali</v>
          </cell>
        </row>
        <row r="444">
          <cell r="D444" t="str">
            <v xml:space="preserve"> - EA0310 - E.2.B.3) Sopravvenienze passive</v>
          </cell>
        </row>
        <row r="445">
          <cell r="D445" t="str">
            <v xml:space="preserve"> - EA0320 - E.2.B.3.1) Sopravvenienze passive v/Aziende sanitarie pubbliche della Regione</v>
          </cell>
        </row>
        <row r="446">
          <cell r="D446" t="str">
            <v xml:space="preserve"> - EA0330 - E.2.B.3.1.A) Sopravvenienze passive v/Aziende sanitarie pubbliche relative alla mobilità intraregionale</v>
          </cell>
        </row>
        <row r="447">
          <cell r="D447" t="str">
            <v xml:space="preserve"> - EA0340 - E.2.B.3.1.B) Altre sopravvenienze passive v/Aziende sanitarie pubbliche della Regione</v>
          </cell>
        </row>
        <row r="448">
          <cell r="D448" t="str">
            <v xml:space="preserve"> - EA0350 - E.2.B.3.2) Sopravvenienze passive v/terzi</v>
          </cell>
        </row>
        <row r="449">
          <cell r="D449" t="str">
            <v>R - EA0360 - E.2.B.3.2.A) Sopravvenienze passive v/terzi relative alla mobilità extraregionale</v>
          </cell>
        </row>
        <row r="450">
          <cell r="D450" t="str">
            <v>R - EA0370 - E.2.B.3.2.B) Sopravvenienze passive v/terzi relative al personale</v>
          </cell>
        </row>
        <row r="451">
          <cell r="D451" t="str">
            <v>R - EA0380 - E.2.B.3.2.B.1) Soprav. passive v/terzi relative al personale - dirigenza medica</v>
          </cell>
        </row>
        <row r="452">
          <cell r="D452" t="str">
            <v xml:space="preserve"> - EA0390 - E.2.B.3.2.B.2) Soprav. passive v/terzi relative al personale - dirigenza non medica</v>
          </cell>
        </row>
        <row r="453">
          <cell r="D453" t="str">
            <v>S - EA0400 - E.2.B.3.2.B.3) Soprav. passive v/terzi relative al personale - comparto</v>
          </cell>
        </row>
        <row r="454">
          <cell r="D454" t="str">
            <v xml:space="preserve"> - EA0410 - E.2.B.3.2.C) Sopravvenienze passive v/terzi relative alle convenzioni con medici di base</v>
          </cell>
        </row>
        <row r="455">
          <cell r="D455" t="str">
            <v xml:space="preserve"> - EA0420 - E.2.B.3.2.D) Sopravvenienze passive v/terzi relative alle convenzioni per la specialistica</v>
          </cell>
        </row>
        <row r="456">
          <cell r="D456" t="str">
            <v xml:space="preserve"> - EA0430 - E.2.B.3.2.E) Sopravvenienze passive v/terzi relative all'acquisto prestaz. sanitarie da operatori accreditati</v>
          </cell>
        </row>
        <row r="457">
          <cell r="D457" t="str">
            <v xml:space="preserve"> - EA0440 - E.2.B.3.2.F) Sopravvenienze passive v/terzi relative all'acquisto di beni e servizi</v>
          </cell>
        </row>
        <row r="458">
          <cell r="D458" t="str">
            <v xml:space="preserve"> - EA0450 - E.2.B.3.2.G) Altre sopravvenienze passive v/terzi</v>
          </cell>
        </row>
        <row r="459">
          <cell r="D459" t="str">
            <v xml:space="preserve"> - EA0460 - E.2.B.4) Insussistenze passive</v>
          </cell>
        </row>
        <row r="460">
          <cell r="D460" t="str">
            <v xml:space="preserve"> - EA0470 - E.2.B.4.1) Insussistenze passive v/Aziende sanitarie pubbliche della Regione</v>
          </cell>
        </row>
        <row r="461">
          <cell r="D461" t="str">
            <v xml:space="preserve"> - EA0480 - E.2.B.4.2) Insussistenze passive v/terzi</v>
          </cell>
        </row>
        <row r="462">
          <cell r="D462" t="str">
            <v xml:space="preserve"> - EA0490 - E.2.B.4.2.A) Insussistenze passive v/terzi relative alla mobilità extraregionale</v>
          </cell>
        </row>
        <row r="463">
          <cell r="D463" t="str">
            <v xml:space="preserve"> - EA0500 - E.2.B.4.2.B) Insussistenze passive v/terzi relative al personale</v>
          </cell>
        </row>
        <row r="464">
          <cell r="D464" t="str">
            <v>R - EA0510 - E.2.B.4.2.C) Insussistenze passive v/terzi relative alle convenzioni con medici di base</v>
          </cell>
        </row>
        <row r="465">
          <cell r="D465" t="str">
            <v xml:space="preserve"> - EA0520 - E.2.B.4.2.D) Insussistenze passive v/terzi relative alle convenzioni per la specialistica</v>
          </cell>
        </row>
        <row r="466">
          <cell r="D466" t="str">
            <v>S - EA0530 - E.2.B.4.2.E) Insussistenze passive v/terzi relative all'acquisto prestaz. sanitarie da operatori accreditati</v>
          </cell>
        </row>
        <row r="467">
          <cell r="D467" t="str">
            <v xml:space="preserve"> - EA0540 - E.2.B.4.2.F) Insussistenze passive v/terzi relative all'acquisto di beni e servizi</v>
          </cell>
        </row>
        <row r="468">
          <cell r="D468" t="str">
            <v xml:space="preserve"> - EA0550 - E.2.B.4.2.G) Altre insussistenze passive v/terzi</v>
          </cell>
        </row>
        <row r="469">
          <cell r="D469" t="str">
            <v xml:space="preserve"> - EA0560 - E.2.B.5) Altri oneri straordinari</v>
          </cell>
        </row>
        <row r="470">
          <cell r="D470" t="str">
            <v xml:space="preserve"> - EZ9999 - Totale proventi e oneri straordinari (E)</v>
          </cell>
        </row>
        <row r="471">
          <cell r="D471" t="str">
            <v xml:space="preserve"> - XA0000 - Risultato prima delle imposte (A - B +/- C +/- D +/- E)</v>
          </cell>
        </row>
        <row r="472">
          <cell r="D472" t="str">
            <v xml:space="preserve"> - YA0010 - Y.1) IRAP</v>
          </cell>
        </row>
        <row r="473">
          <cell r="D473" t="str">
            <v xml:space="preserve"> - YA0020 - Y.1.A) IRAP relativa a personale dipendente</v>
          </cell>
        </row>
        <row r="474">
          <cell r="D474" t="str">
            <v xml:space="preserve"> - YA0030 - Y.1.B) IRAP relativa a collaboratori e personale assimilato a lavoro dipendente</v>
          </cell>
        </row>
        <row r="475">
          <cell r="D475" t="str">
            <v xml:space="preserve"> - YA0040 - Y.1.C) IRAP relativa ad attività di libera professione (intramoenia)</v>
          </cell>
        </row>
        <row r="476">
          <cell r="D476" t="str">
            <v xml:space="preserve"> - YA0050 - Y.1.D) IRAP relativa ad attività commerciale</v>
          </cell>
        </row>
        <row r="477">
          <cell r="D477" t="str">
            <v xml:space="preserve"> - YA0060 - Y.2) IRES</v>
          </cell>
        </row>
        <row r="478">
          <cell r="D478" t="str">
            <v xml:space="preserve"> - YA0070 - Y.2.A) IRES su attività istituzionale</v>
          </cell>
        </row>
        <row r="479">
          <cell r="D479" t="str">
            <v xml:space="preserve"> - YA0080 - Y.2.B) IRES su attività commerciale</v>
          </cell>
        </row>
        <row r="480">
          <cell r="D480" t="str">
            <v xml:space="preserve"> - YA0090 - Y.3) Accantonamento a F.do Imposte (Accertamenti, condoni, ecc.)</v>
          </cell>
        </row>
        <row r="481">
          <cell r="D481" t="str">
            <v xml:space="preserve"> - YZ9999 - Totale imposte e tasse</v>
          </cell>
        </row>
        <row r="482">
          <cell r="D482" t="str">
            <v xml:space="preserve"> - ZZ9999 - RISULTATO DI ESERCIZIO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zi contr DA2175_2010 "/>
      <sheetName val="utilizzi contr DA2495_09"/>
      <sheetName val="Mod. CE I 2011"/>
      <sheetName val="Bil. ver."/>
      <sheetName val=" specifica contributi"/>
      <sheetName val="Mod.rilevaz.Territoriale "/>
      <sheetName val="Gestione Ordini "/>
      <sheetName val="Gest. pers. dipend. "/>
      <sheetName val="Foglio1"/>
      <sheetName val="elenco"/>
      <sheetName val="ap.Aziende"/>
      <sheetName val="appoggio2"/>
      <sheetName val="Bil_ ver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Az sede di C.O. SEUS_118"/>
      <sheetName val="utilizzi contr DA2175_2010 "/>
      <sheetName val="utilizzi contr DA2495_09"/>
      <sheetName val="Mod. CE C 2010"/>
      <sheetName val="Bil. ver."/>
      <sheetName val=" specifica contributi"/>
      <sheetName val="Mod.rilevaz.Territoriale 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zi PSN_2012"/>
      <sheetName val="Utilizzi PSN_2011"/>
      <sheetName val="Utilizzi PSN_2010 "/>
      <sheetName val="Utilizzi contr DA2495_09"/>
      <sheetName val="New Mod. CE CNS 2012"/>
      <sheetName val="SP CONSUNTIVO 2012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e personale dipendente"/>
      <sheetName val="Gestione Ordini "/>
      <sheetName val="x Az sede di C.O. SEUS_118"/>
      <sheetName val="utilizzi contr DA2348-2684_2011"/>
      <sheetName val="utilizzi contr DA2175_2010 "/>
      <sheetName val="utilizzi contr DA2495_09"/>
      <sheetName val="Mod. CE CNS 2011"/>
      <sheetName val="Mod. SP 2011"/>
      <sheetName val="Bil. ver."/>
      <sheetName val=" specifica contributi"/>
      <sheetName val="Mod.rilevaz.Territoria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Pers"/>
      <sheetName val="Dati"/>
      <sheetName val="Tabella Rocc"/>
      <sheetName val="Free Cash Flow"/>
      <sheetName val="Conto economico"/>
      <sheetName val="Menù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"/>
      <sheetName val="DBFE"/>
      <sheetName val="Fasi"/>
      <sheetName val="Macro"/>
      <sheetName val="PL"/>
      <sheetName val="TB"/>
      <sheetName val="Input"/>
      <sheetName val="TPivot"/>
      <sheetName val="Export"/>
      <sheetName val="CExCDC"/>
      <sheetName val="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Pers"/>
      <sheetName val="Dati"/>
      <sheetName val="Tabella Rocc"/>
    </sheetNames>
    <sheetDataSet>
      <sheetData sheetId="0"/>
      <sheetData sheetId="1">
        <row r="41">
          <cell r="B41" t="str">
            <v>P - Prev.</v>
          </cell>
        </row>
        <row r="42">
          <cell r="B42" t="str">
            <v>1° - Trim</v>
          </cell>
        </row>
        <row r="43">
          <cell r="B43" t="str">
            <v>2° - Trim</v>
          </cell>
        </row>
        <row r="44">
          <cell r="B44" t="str">
            <v>3° - Trim</v>
          </cell>
        </row>
        <row r="45">
          <cell r="B45" t="str">
            <v>4° - Trim</v>
          </cell>
        </row>
        <row r="46">
          <cell r="B46" t="str">
            <v>C - Cons.</v>
          </cell>
        </row>
      </sheetData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aterfall"/>
      <sheetName val="AppoggioWaterfall"/>
      <sheetName val="App_Schema MEF (CE)"/>
      <sheetName val="grafici"/>
      <sheetName val="Schema MEF (CE)"/>
      <sheetName val="CE_New_Modello_last"/>
      <sheetName val="SCOSTAMENTI_AGGREGATI"/>
      <sheetName val="1-pond_3°2012"/>
      <sheetName val="2-quotaCipe_3°2012"/>
      <sheetName val="SALDO Mobilità"/>
      <sheetName val="RE"/>
      <sheetName val="Schema MEF Tabelle dettaglio"/>
      <sheetName val="Personale_2"/>
      <sheetName val="Dettaglio Voci di CE"/>
      <sheetName val="ap.Aziende"/>
      <sheetName val="CE_New_Modello"/>
      <sheetName val="Dett serv e appalti"/>
      <sheetName val="appoggio2"/>
      <sheetName val="QUADRATURA EXTRAFSR"/>
      <sheetName val="Consumi"/>
      <sheetName val="Componenti straordinarie "/>
      <sheetName val="appoggio1"/>
      <sheetName val="File F"/>
      <sheetName val="MDB"/>
      <sheetName val="Hosp_Amb_privato"/>
      <sheetName val="CTA"/>
      <sheetName val="INT_PROT"/>
      <sheetName val="RSA"/>
      <sheetName val="RIA_ex art_26"/>
      <sheetName val="CE TEND_PROGR_2011"/>
      <sheetName val="pvt_4°2012"/>
      <sheetName val="pvt_3°2012_pond"/>
      <sheetName val="pvt_3°2012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pvt_2009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 t="str">
            <v>01-01-contributi F.S.R. indistinto</v>
          </cell>
        </row>
        <row r="3">
          <cell r="C3" t="str">
            <v>01-02-contributi F.S.R. vincolato</v>
          </cell>
        </row>
        <row r="4">
          <cell r="C4" t="str">
            <v xml:space="preserve">01-contributi F.S.R. </v>
          </cell>
        </row>
        <row r="5">
          <cell r="C5" t="str">
            <v>02-01-01-Ricavi mobilità in compensazione infra</v>
          </cell>
        </row>
        <row r="6">
          <cell r="C6" t="str">
            <v>02-01-02-Costi mobilità in compensazione infra</v>
          </cell>
        </row>
        <row r="7">
          <cell r="C7" t="str">
            <v>02-01-00-Saldo mobilità in compensazione infra</v>
          </cell>
        </row>
        <row r="8">
          <cell r="C8" t="str">
            <v>02-01-03-Ricavi mobilità non in compensazione infra</v>
          </cell>
        </row>
        <row r="9">
          <cell r="C9" t="str">
            <v>02-01-04-Costi mobilità non in compensazione infra</v>
          </cell>
        </row>
        <row r="10">
          <cell r="C10" t="str">
            <v>02-01-05-Saldo mobilità non in compensazione infra</v>
          </cell>
        </row>
        <row r="11">
          <cell r="C11" t="str">
            <v>02-01-Saldo mobilità infra</v>
          </cell>
        </row>
        <row r="12">
          <cell r="C12" t="str">
            <v>02-02-01-Ricavi mobilità in compensazione extra</v>
          </cell>
        </row>
        <row r="13">
          <cell r="C13" t="str">
            <v>02-02-02-Costi mobilità in compensazione extra</v>
          </cell>
        </row>
        <row r="14">
          <cell r="C14" t="str">
            <v>02-02-00-Saldo mobilità in compensazione extra</v>
          </cell>
        </row>
        <row r="15">
          <cell r="C15" t="str">
            <v>02-02-03-Ricavi mobilità non in compensazione extra</v>
          </cell>
        </row>
        <row r="16">
          <cell r="C16" t="str">
            <v>02-02-04-Costi mobilità non in compensazione extra</v>
          </cell>
        </row>
        <row r="17">
          <cell r="C17" t="str">
            <v>02-02-05-Saldo mobilità non in compensazione extra</v>
          </cell>
        </row>
        <row r="18">
          <cell r="C18" t="str">
            <v>02-02-Saldo mobilità extra</v>
          </cell>
        </row>
        <row r="19">
          <cell r="C19" t="str">
            <v>02-09-01-Ricavi infragruppo regionali</v>
          </cell>
        </row>
        <row r="20">
          <cell r="C20" t="str">
            <v>02-09-02-Costi infragruppo regionali</v>
          </cell>
        </row>
        <row r="21">
          <cell r="C21" t="str">
            <v>02-09-Saldo infragruppo regionale</v>
          </cell>
        </row>
        <row r="22">
          <cell r="C22" t="str">
            <v>02-Saldo mobilità</v>
          </cell>
        </row>
        <row r="23">
          <cell r="C23" t="str">
            <v>03-05-01-utilizzo fondi -  quota F.S. regionale vincolato esercizi precedenti</v>
          </cell>
        </row>
        <row r="24">
          <cell r="C24" t="str">
            <v>03-05-02-utilizzo fondi - quota di contributi (extra fondo pubblici) vincolati</v>
          </cell>
        </row>
        <row r="25">
          <cell r="C25" t="str">
            <v>03-05-03-utilizzo fondi - quota di contributi per ricerca</v>
          </cell>
        </row>
        <row r="26">
          <cell r="C26" t="str">
            <v>03-05-04-utilizzo fondi - quota di contributi da privato</v>
          </cell>
        </row>
        <row r="27">
          <cell r="C27" t="str">
            <v>03-05-utilizzo fondi per quote inutilizzate contributi vincolati di esercizi precedenti</v>
          </cell>
        </row>
        <row r="28">
          <cell r="C28" t="str">
            <v>03-01-01-ulteriori trasferimenti pubblici (ricerca corrente/copertura LEA)</v>
          </cell>
        </row>
        <row r="29">
          <cell r="C29" t="str">
            <v>03-01-02-ulteriori trasferimenti pubblici (ricerca finalizzata/vincolati)</v>
          </cell>
        </row>
        <row r="30">
          <cell r="C30" t="str">
            <v>03-01-03-ulteriori trasferimenti pubblici (extra LEA/altro)</v>
          </cell>
        </row>
        <row r="31">
          <cell r="C31" t="str">
            <v>03-01-ulteriori trasferimenti pubblici</v>
          </cell>
        </row>
        <row r="32">
          <cell r="C32" t="str">
            <v>03-03-Ticket</v>
          </cell>
        </row>
        <row r="33">
          <cell r="C33" t="str">
            <v>03-04-01-Contributi da privati</v>
          </cell>
        </row>
        <row r="34">
          <cell r="C34" t="str">
            <v>03-04-02-pay back</v>
          </cell>
        </row>
        <row r="35">
          <cell r="C35" t="str">
            <v>03-04-09-altre entrate proprie</v>
          </cell>
        </row>
        <row r="36">
          <cell r="C36" t="str">
            <v>03-04-altre entrate proprie</v>
          </cell>
        </row>
        <row r="37">
          <cell r="C37" t="str">
            <v>03-entrate proprie</v>
          </cell>
        </row>
        <row r="38">
          <cell r="C38" t="str">
            <v>03-02-01-ricavi intramoenia</v>
          </cell>
        </row>
        <row r="39">
          <cell r="C39" t="str">
            <v>03-02-02-costi intramoenia</v>
          </cell>
        </row>
        <row r="40">
          <cell r="C40" t="str">
            <v>03-02-saldo intramoenia</v>
          </cell>
        </row>
        <row r="41">
          <cell r="C41" t="str">
            <v>04-01-Rettifica contributi F.S.R. per destinazione ad investimenti</v>
          </cell>
        </row>
        <row r="42">
          <cell r="C42" t="str">
            <v>04-02-Rettifica contributi pubblici per destinazione ad investimenti</v>
          </cell>
        </row>
        <row r="43">
          <cell r="C43" t="str">
            <v>04-Rettifica contributi per destinazione ad investimenti</v>
          </cell>
        </row>
        <row r="44">
          <cell r="C44" t="str">
            <v>Totale Ricavi Netti</v>
          </cell>
        </row>
        <row r="45">
          <cell r="C45" t="str">
            <v>11-01-01-01-personale sanitario-dipendente-tempo indeterminato</v>
          </cell>
        </row>
        <row r="46">
          <cell r="C46" t="str">
            <v>11-01-01-02-personale sanitario-dipendente-tempo determinato</v>
          </cell>
        </row>
        <row r="47">
          <cell r="C47" t="str">
            <v>11-01-01-03-personale sanitario-dipendente-altro</v>
          </cell>
        </row>
        <row r="48">
          <cell r="C48" t="str">
            <v>11-01-01-personale sanitario-dipendente</v>
          </cell>
        </row>
        <row r="49">
          <cell r="C49" t="str">
            <v>11-02-01-01-personale non sanitario-dipendente-tempo indeterminato</v>
          </cell>
        </row>
        <row r="50">
          <cell r="C50" t="str">
            <v>11-02-01-02-personale non sanitario-dipendente-tempo determinato</v>
          </cell>
        </row>
        <row r="51">
          <cell r="C51" t="str">
            <v>11-02-01-03-personale non sanitario-dipendente-altro</v>
          </cell>
        </row>
        <row r="52">
          <cell r="C52" t="str">
            <v>11-02-01-personale non sanitario-dipendente</v>
          </cell>
        </row>
        <row r="53">
          <cell r="C53" t="str">
            <v>11-01-02-personale sanitario-non dipendente</v>
          </cell>
        </row>
        <row r="54">
          <cell r="C54" t="str">
            <v>11-02-02-personale non sanitario-non dipendente</v>
          </cell>
        </row>
        <row r="55">
          <cell r="C55" t="str">
            <v>11-01 personale sanitario</v>
          </cell>
        </row>
        <row r="56">
          <cell r="C56" t="str">
            <v>11-02 personale non sanitario</v>
          </cell>
        </row>
        <row r="57">
          <cell r="C57" t="str">
            <v>11-personale</v>
          </cell>
        </row>
        <row r="58">
          <cell r="C58" t="str">
            <v>12-prodotti farmaceutici e emoderivati</v>
          </cell>
        </row>
        <row r="59">
          <cell r="C59" t="str">
            <v>13-01-01-dispositivi medici</v>
          </cell>
        </row>
        <row r="60">
          <cell r="C60" t="str">
            <v>13-01-02-altri beni sanitari</v>
          </cell>
        </row>
        <row r="61">
          <cell r="C61" t="str">
            <v>13-01-altri beni sanitari</v>
          </cell>
        </row>
        <row r="62">
          <cell r="C62" t="str">
            <v>13-02-beni non sanitari</v>
          </cell>
        </row>
        <row r="63">
          <cell r="C63" t="str">
            <v>13-03-01-01-servizi grandi appalti</v>
          </cell>
        </row>
        <row r="64">
          <cell r="C64" t="str">
            <v>13-03-01-02-manutenzioni e riparazioni</v>
          </cell>
        </row>
        <row r="65">
          <cell r="C65" t="str">
            <v>13-03-01-servizi appalti</v>
          </cell>
        </row>
        <row r="66">
          <cell r="C66" t="str">
            <v>13-03-02-servizi utenze</v>
          </cell>
        </row>
        <row r="67">
          <cell r="C67" t="str">
            <v>13-03-03-01-consulenze-personale non dipendente sanitario</v>
          </cell>
        </row>
        <row r="68">
          <cell r="C68" t="str">
            <v>13-03-03-02-consulenze-personale non dipendente non sanitario</v>
          </cell>
        </row>
        <row r="69">
          <cell r="C69" t="str">
            <v>13-03-03-03-altri servizi sanitari</v>
          </cell>
        </row>
        <row r="70">
          <cell r="C70" t="str">
            <v>13-03-03-04-altri servizi non sanitari</v>
          </cell>
        </row>
        <row r="71">
          <cell r="C71" t="str">
            <v>13-03-03-altri servizi (sanitari e non sanitari)</v>
          </cell>
        </row>
        <row r="72">
          <cell r="C72" t="str">
            <v>13-03-04-godimento beni di terzi</v>
          </cell>
        </row>
        <row r="73">
          <cell r="C73" t="str">
            <v>13-03-servizi</v>
          </cell>
        </row>
        <row r="74">
          <cell r="C74" t="str">
            <v>13-altri beni e servizi</v>
          </cell>
        </row>
        <row r="75">
          <cell r="C75" t="str">
            <v>30-01-ammortamenti e sterilizzazioni</v>
          </cell>
        </row>
        <row r="76">
          <cell r="C76" t="str">
            <v>30-02-costi sostenuti in economia</v>
          </cell>
        </row>
        <row r="77">
          <cell r="C77" t="str">
            <v>30-ammortamenti e costi capitalizzati</v>
          </cell>
        </row>
        <row r="78">
          <cell r="C78" t="str">
            <v>14-01-accantonamenti rischi</v>
          </cell>
        </row>
        <row r="79">
          <cell r="C79" t="str">
            <v>14-02-accantonamenti SUMAI (+TFR)</v>
          </cell>
        </row>
        <row r="80">
          <cell r="C80" t="str">
            <v>14-03-altri accantonamenti</v>
          </cell>
        </row>
        <row r="81">
          <cell r="C81" t="str">
            <v>14-04-01-accantonamenti per rinnovi Pers. Dip.</v>
          </cell>
        </row>
        <row r="82">
          <cell r="C82" t="str">
            <v>14-04-02-accantonamenti per rinnovi contrattuali MMG/PLS/MCA e altri</v>
          </cell>
        </row>
        <row r="83">
          <cell r="C83" t="str">
            <v>14-04-03-accantonamenti per rinnovi contrattuali Medici SUMAI</v>
          </cell>
        </row>
        <row r="84">
          <cell r="C84" t="str">
            <v>14-04-accantonamenti per rinnovi contrattuali</v>
          </cell>
        </row>
        <row r="85">
          <cell r="C85" t="str">
            <v>14-05-accantonamenti per quote inutilizzate di contributi vincolati</v>
          </cell>
        </row>
        <row r="86">
          <cell r="C86" t="str">
            <v>14-accantonamenti</v>
          </cell>
        </row>
        <row r="87">
          <cell r="C87" t="str">
            <v>99-02-01-variazione rimanenze sanitarie</v>
          </cell>
        </row>
        <row r="88">
          <cell r="C88" t="str">
            <v>99-02-02-variazione rimanenze non sanitarie</v>
          </cell>
        </row>
        <row r="89">
          <cell r="C89" t="str">
            <v>99-02-variazione rimanenze</v>
          </cell>
        </row>
        <row r="90">
          <cell r="C90" t="str">
            <v>Totale Costi Interni</v>
          </cell>
        </row>
        <row r="91">
          <cell r="C91" t="str">
            <v>21-medicina di base</v>
          </cell>
        </row>
        <row r="92">
          <cell r="C92" t="str">
            <v>22-farmaceutica convenzionata</v>
          </cell>
        </row>
        <row r="93">
          <cell r="C93" t="str">
            <v>23-01-01-prestazioni da privato-ospedaliera</v>
          </cell>
        </row>
        <row r="94">
          <cell r="C94" t="str">
            <v>23-01-02-prestazioni da privato-ospedaliera</v>
          </cell>
        </row>
        <row r="95">
          <cell r="C95" t="str">
            <v>23-01-prestazioni da privato-ospedaliera</v>
          </cell>
        </row>
        <row r="96">
          <cell r="C96" t="str">
            <v>23-02-01-prestazioni da privato-ambulatoriale</v>
          </cell>
        </row>
        <row r="97">
          <cell r="C97" t="str">
            <v>23-02-02-prestazioni da sumaisti</v>
          </cell>
        </row>
        <row r="98">
          <cell r="C98" t="str">
            <v>23-02-03-prestazioni da privato-ambulatoriale</v>
          </cell>
        </row>
        <row r="99">
          <cell r="C99" t="str">
            <v>23-02-prestazioni da privato-ambulatoriale</v>
          </cell>
        </row>
        <row r="100">
          <cell r="C100" t="str">
            <v>23-03-prestazioni da privato-riabilitazione extra ospedaliera</v>
          </cell>
        </row>
        <row r="101">
          <cell r="C101" t="str">
            <v>23-04-01-trasporti sanitari da privato</v>
          </cell>
        </row>
        <row r="102">
          <cell r="C102" t="str">
            <v>23-04-02-01-assistenza integrativa da privato</v>
          </cell>
        </row>
        <row r="103">
          <cell r="C103" t="str">
            <v>23-04-02-02-assistenza protesica da privato</v>
          </cell>
        </row>
        <row r="104">
          <cell r="C104" t="str">
            <v>23-04-02-assistenza integrativa e protesica da privato</v>
          </cell>
        </row>
        <row r="105">
          <cell r="C105" t="str">
            <v>23-04-03-01-assistenza psichiatrica residenziale e semiresidenziale da privato</v>
          </cell>
        </row>
        <row r="106">
          <cell r="C106" t="str">
            <v>23-04-03-02-distribuzione di farmaci e file F da privato</v>
          </cell>
        </row>
        <row r="107">
          <cell r="C107" t="str">
            <v>23-04-03-03-assistenza termale da privato</v>
          </cell>
        </row>
        <row r="108">
          <cell r="C108" t="str">
            <v>23-04-03-04-prestazioni socio-sanitarie da privato</v>
          </cell>
        </row>
        <row r="109">
          <cell r="C109" t="str">
            <v>23-04-03-09-altri servizi sanitari da privato</v>
          </cell>
        </row>
        <row r="110">
          <cell r="C110" t="str">
            <v>23-04-03-prestazioni da privato-altro</v>
          </cell>
        </row>
        <row r="111">
          <cell r="C111" t="str">
            <v>23-04-altre prestazioni da privato</v>
          </cell>
        </row>
        <row r="112">
          <cell r="C112" t="str">
            <v>23-prestazioni da privato</v>
          </cell>
        </row>
        <row r="113">
          <cell r="C113" t="str">
            <v>Totale Costi Esterni</v>
          </cell>
        </row>
        <row r="114">
          <cell r="C114" t="str">
            <v>Totale costi 1° livello</v>
          </cell>
        </row>
        <row r="115">
          <cell r="C115" t="str">
            <v>40-svalutazione crediti, rivalutazioni e svalutazioni finanziarie</v>
          </cell>
        </row>
        <row r="116">
          <cell r="C116" t="str">
            <v>19-01-Saldo gestione finanziaria</v>
          </cell>
        </row>
        <row r="117">
          <cell r="C117" t="str">
            <v>50-01-IRAP</v>
          </cell>
        </row>
        <row r="118">
          <cell r="C118" t="str">
            <v>50-02-IRES</v>
          </cell>
        </row>
        <row r="119">
          <cell r="C119" t="str">
            <v>50-03-Altri oneri fiscali</v>
          </cell>
        </row>
        <row r="120">
          <cell r="C120" t="str">
            <v>50-Oneri Fiscali</v>
          </cell>
        </row>
        <row r="121">
          <cell r="C121" t="str">
            <v>99-03-01-Componenti straordinarie attive</v>
          </cell>
        </row>
        <row r="122">
          <cell r="C122" t="str">
            <v>99-03-02-Componenti straordinarie passive</v>
          </cell>
        </row>
        <row r="123">
          <cell r="C123" t="str">
            <v>99-03-Saldo gestione straordinaria</v>
          </cell>
        </row>
        <row r="124">
          <cell r="C124" t="str">
            <v>Totale Componenti Finanziarie e Straordinarie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ject"/>
      <sheetName val="Timing Inv"/>
      <sheetName val="Cash flow inv"/>
      <sheetName val="WorkCap"/>
      <sheetName val="FixAss"/>
      <sheetName val="Proforma"/>
      <sheetName val="Newco"/>
      <sheetName val="Dati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2008"/>
      <sheetName val="SCHEMA bilancio 2008"/>
      <sheetName val="SP 2008"/>
      <sheetName val="TOT ASL anno def "/>
      <sheetName val="TOT AO anno def"/>
      <sheetName val="WorkCap"/>
      <sheetName val="Newco"/>
      <sheetName val="0"/>
      <sheetName val="app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sintex"/>
      <sheetName val="sintex 1"/>
      <sheetName val="sintex 2"/>
      <sheetName val="C09CA"/>
      <sheetName val="C10AA"/>
      <sheetName val="A02BC"/>
      <sheetName val="N06AB"/>
      <sheetName val="C09A + C09C"/>
      <sheetName val="C09B + C09D"/>
      <sheetName val="A02BC."/>
      <sheetName val="AIFA A02B"/>
      <sheetName val="base"/>
      <sheetName val="base mensile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>
            <v>0.05</v>
          </cell>
        </row>
        <row r="3">
          <cell r="A3">
            <v>0.1</v>
          </cell>
        </row>
        <row r="4">
          <cell r="A4">
            <v>0.15</v>
          </cell>
        </row>
        <row r="5">
          <cell r="A5">
            <v>0.2</v>
          </cell>
        </row>
        <row r="6">
          <cell r="A6">
            <v>0.25</v>
          </cell>
        </row>
        <row r="7">
          <cell r="A7">
            <v>0.3</v>
          </cell>
        </row>
        <row r="8">
          <cell r="A8">
            <v>0.35</v>
          </cell>
        </row>
        <row r="9">
          <cell r="A9">
            <v>0.4</v>
          </cell>
        </row>
        <row r="10">
          <cell r="A10">
            <v>0.45</v>
          </cell>
        </row>
        <row r="11">
          <cell r="A11">
            <v>0.5</v>
          </cell>
        </row>
        <row r="12">
          <cell r="A12">
            <v>0.55000000000000004</v>
          </cell>
        </row>
        <row r="13">
          <cell r="A13">
            <v>0.6</v>
          </cell>
        </row>
        <row r="14">
          <cell r="A14">
            <v>0.65</v>
          </cell>
        </row>
        <row r="15">
          <cell r="A15">
            <v>0.7</v>
          </cell>
        </row>
        <row r="16">
          <cell r="A16">
            <v>0.75</v>
          </cell>
        </row>
        <row r="17">
          <cell r="A17">
            <v>0.8</v>
          </cell>
        </row>
        <row r="18">
          <cell r="A18">
            <v>0.85</v>
          </cell>
        </row>
        <row r="19">
          <cell r="A19">
            <v>0.9</v>
          </cell>
        </row>
        <row r="20">
          <cell r="A20">
            <v>0.95</v>
          </cell>
        </row>
        <row r="21">
          <cell r="A21">
            <v>1</v>
          </cell>
        </row>
      </sheetData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Input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  <sheetName val="parametri progr"/>
      <sheetName val="CE 2008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  <sheetName val="CHK_MODELLO1"/>
      <sheetName val="TABELLE_ENTRATA1"/>
      <sheetName val="TAB_POPOLAZIONE_(2)1"/>
      <sheetName val="TAB_POPOLAZIONE1"/>
      <sheetName val="TAB_POPOLAZIONE_(valentini)1"/>
      <sheetName val="TABELLE_CALCOLO1"/>
      <sheetName val="MODELLO_(%)1"/>
      <sheetName val="Best_moves_(appoggio)1"/>
      <sheetName val="Non_autosuff_tedesca_(appoggio1"/>
      <sheetName val="APPROPRIATEZZA_(appoggio)1"/>
      <sheetName val="PESI_POP_TOSCANA_(appoggio)1"/>
      <sheetName val="Disabilità_(appoggio)1"/>
      <sheetName val="popolazione_ISTAT_(appoggio)1"/>
      <sheetName val="Pop_Trentina_(appoggio)1"/>
      <sheetName val="Costi_del_personale1"/>
      <sheetName val="Pesi_farmaceutica_(appoggio)1"/>
      <sheetName val="Pesi_specialistica_(appoggio)1"/>
      <sheetName val="POPOLAZIONE_(backup)1"/>
      <sheetName val="RIPARTO_20041"/>
    </sheetNames>
    <sheetDataSet>
      <sheetData sheetId="0">
        <row r="5">
          <cell r="B5">
            <v>4565677.4227499999</v>
          </cell>
        </row>
      </sheetData>
      <sheetData sheetId="1">
        <row r="5">
          <cell r="B5">
            <v>4565677.4227499999</v>
          </cell>
        </row>
      </sheetData>
      <sheetData sheetId="2">
        <row r="5">
          <cell r="B5">
            <v>4565677.4227499999</v>
          </cell>
        </row>
      </sheetData>
      <sheetData sheetId="3">
        <row r="5">
          <cell r="B5">
            <v>4565677.4227499999</v>
          </cell>
        </row>
      </sheetData>
      <sheetData sheetId="4">
        <row r="5">
          <cell r="B5">
            <v>4565677.4227499999</v>
          </cell>
        </row>
      </sheetData>
      <sheetData sheetId="5" refreshError="1"/>
      <sheetData sheetId="6">
        <row r="8">
          <cell r="C8">
            <v>1500000000</v>
          </cell>
        </row>
      </sheetData>
      <sheetData sheetId="7"/>
      <sheetData sheetId="8"/>
      <sheetData sheetId="9"/>
      <sheetData sheetId="10">
        <row r="5">
          <cell r="B5">
            <v>4565677.4227499999</v>
          </cell>
          <cell r="CW5">
            <v>5.9055028687053424E-2</v>
          </cell>
        </row>
        <row r="6">
          <cell r="CW6">
            <v>1.5846805463578439E-3</v>
          </cell>
        </row>
        <row r="7">
          <cell r="CW7">
            <v>0.12314042828474651</v>
          </cell>
        </row>
        <row r="8">
          <cell r="CW8">
            <v>6.9807202118477713E-3</v>
          </cell>
        </row>
        <row r="9">
          <cell r="CW9">
            <v>2.9994279946917225E-3</v>
          </cell>
        </row>
        <row r="10">
          <cell r="CW10">
            <v>6.0498793177514998E-2</v>
          </cell>
        </row>
        <row r="11">
          <cell r="CW11">
            <v>1.0484551968412434E-2</v>
          </cell>
        </row>
        <row r="12">
          <cell r="CW12">
            <v>2.3887899199564775E-2</v>
          </cell>
        </row>
        <row r="13">
          <cell r="CW13">
            <v>5.9704738090340437E-2</v>
          </cell>
        </row>
        <row r="14">
          <cell r="CW14">
            <v>5.4074112636733992E-2</v>
          </cell>
        </row>
        <row r="15">
          <cell r="CW15">
            <v>1.106238085162361E-2</v>
          </cell>
        </row>
        <row r="16">
          <cell r="CW16">
            <v>2.6771200878538751E-2</v>
          </cell>
        </row>
        <row r="17">
          <cell r="CW17">
            <v>7.7872184841545011E-2</v>
          </cell>
        </row>
        <row r="18">
          <cell r="CW18">
            <v>2.9677249877045248E-2</v>
          </cell>
        </row>
        <row r="19">
          <cell r="CW19">
            <v>5.87631497951126E-3</v>
          </cell>
        </row>
        <row r="20">
          <cell r="CW20">
            <v>0.13467340875514608</v>
          </cell>
        </row>
        <row r="21">
          <cell r="CW21">
            <v>8.1294845211576594E-2</v>
          </cell>
        </row>
        <row r="22">
          <cell r="CW22">
            <v>1.1224931765260245E-2</v>
          </cell>
        </row>
        <row r="23">
          <cell r="CW23">
            <v>4.4819969180249088E-2</v>
          </cell>
        </row>
        <row r="24">
          <cell r="CW24">
            <v>0.11258262999765738</v>
          </cell>
        </row>
        <row r="25">
          <cell r="CW25">
            <v>2.173202304478743E-2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0">
          <cell r="C30">
            <v>0</v>
          </cell>
        </row>
      </sheetData>
      <sheetData sheetId="25"/>
      <sheetData sheetId="26"/>
      <sheetData sheetId="27"/>
      <sheetData sheetId="28"/>
      <sheetData sheetId="29">
        <row r="5">
          <cell r="B5">
            <v>4565677.4227499999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0">
          <cell r="C30">
            <v>0</v>
          </cell>
        </row>
      </sheetData>
      <sheetData sheetId="44"/>
      <sheetData sheetId="45"/>
      <sheetData sheetId="46"/>
      <sheetData sheetId="47"/>
      <sheetData sheetId="48">
        <row r="5">
          <cell r="B5">
            <v>4565677.4227499999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sa PO delibera .......del 95"/>
      <sheetName val="Spesa organico attuale"/>
      <sheetName val="Spesa PO 31.08.93 rideterminata"/>
      <sheetName val="Spesa proposta PO"/>
      <sheetName val="RAFFRONTO SPESA"/>
      <sheetName val="RAFFRONTO ORGANICI"/>
      <sheetName val="P.O. delib. 22.12.95"/>
      <sheetName val="Pianta Organica Proposta 08.96"/>
      <sheetName val="Parametri stipendia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A6">
            <v>1</v>
          </cell>
          <cell r="B6" t="str">
            <v>ADIR11</v>
          </cell>
          <cell r="C6">
            <v>38</v>
          </cell>
          <cell r="D6">
            <v>6.333333333333333</v>
          </cell>
          <cell r="E6" t="str">
            <v>Ammvo</v>
          </cell>
          <cell r="F6">
            <v>11</v>
          </cell>
          <cell r="G6" t="str">
            <v>DIRETTORE AMMINISTRATIVO CAPO SERVIZIO</v>
          </cell>
          <cell r="H6">
            <v>92716000</v>
          </cell>
          <cell r="I6">
            <v>89150000</v>
          </cell>
          <cell r="J6">
            <v>88954</v>
          </cell>
        </row>
        <row r="7">
          <cell r="A7">
            <v>2</v>
          </cell>
          <cell r="B7" t="str">
            <v>ADIR10</v>
          </cell>
          <cell r="C7">
            <v>38</v>
          </cell>
          <cell r="D7">
            <v>6.333333333333333</v>
          </cell>
          <cell r="E7" t="str">
            <v>Ammvo</v>
          </cell>
          <cell r="F7">
            <v>10</v>
          </cell>
          <cell r="G7" t="str">
            <v>DIRETTORE AMMINISTRATIVO</v>
          </cell>
          <cell r="H7">
            <v>72176000</v>
          </cell>
          <cell r="I7">
            <v>69400000</v>
          </cell>
          <cell r="J7">
            <v>73278</v>
          </cell>
        </row>
        <row r="8">
          <cell r="A8">
            <v>3</v>
          </cell>
          <cell r="B8" t="str">
            <v>ADIR09</v>
          </cell>
          <cell r="C8">
            <v>38</v>
          </cell>
          <cell r="D8">
            <v>6.333333333333333</v>
          </cell>
          <cell r="E8" t="str">
            <v>Ammvo</v>
          </cell>
          <cell r="F8">
            <v>9</v>
          </cell>
          <cell r="G8" t="str">
            <v>VICE DIRETTORE AMMINISTRATIVO</v>
          </cell>
          <cell r="H8">
            <v>53560000</v>
          </cell>
          <cell r="I8">
            <v>51500000</v>
          </cell>
          <cell r="J8">
            <v>62835</v>
          </cell>
        </row>
        <row r="9">
          <cell r="A9">
            <v>4</v>
          </cell>
          <cell r="B9" t="str">
            <v>ACOL08/B</v>
          </cell>
          <cell r="C9">
            <v>36</v>
          </cell>
          <cell r="D9">
            <v>6</v>
          </cell>
          <cell r="E9" t="str">
            <v>Ammvo</v>
          </cell>
          <cell r="F9">
            <v>8</v>
          </cell>
          <cell r="G9" t="str">
            <v>COLLABORATORE AMMINISTRATIVO COORD. + 3A</v>
          </cell>
          <cell r="H9">
            <v>46384000</v>
          </cell>
          <cell r="I9">
            <v>44600000</v>
          </cell>
          <cell r="J9">
            <v>53424</v>
          </cell>
        </row>
        <row r="10">
          <cell r="A10">
            <v>5</v>
          </cell>
          <cell r="B10" t="str">
            <v>ACOL08</v>
          </cell>
          <cell r="C10">
            <v>36</v>
          </cell>
          <cell r="D10">
            <v>6</v>
          </cell>
          <cell r="E10" t="str">
            <v>Ammvo</v>
          </cell>
          <cell r="F10">
            <v>8</v>
          </cell>
          <cell r="G10" t="str">
            <v>COLLABORATORE AMMINISTRATIVO COORDINATORE</v>
          </cell>
          <cell r="H10">
            <v>46384000</v>
          </cell>
          <cell r="I10">
            <v>44600000</v>
          </cell>
          <cell r="J10">
            <v>53424</v>
          </cell>
        </row>
        <row r="11">
          <cell r="A11">
            <v>6</v>
          </cell>
          <cell r="B11" t="str">
            <v>ACOL07</v>
          </cell>
          <cell r="C11">
            <v>36</v>
          </cell>
          <cell r="D11">
            <v>6</v>
          </cell>
          <cell r="E11" t="str">
            <v>Ammvo</v>
          </cell>
          <cell r="F11">
            <v>7</v>
          </cell>
          <cell r="G11" t="str">
            <v>COLLABORATORE AMMINISTRATIVO</v>
          </cell>
          <cell r="H11">
            <v>42172000</v>
          </cell>
          <cell r="I11">
            <v>40550000</v>
          </cell>
          <cell r="J11">
            <v>48622</v>
          </cell>
        </row>
        <row r="12">
          <cell r="A12">
            <v>7</v>
          </cell>
          <cell r="B12" t="str">
            <v>AASS06</v>
          </cell>
          <cell r="C12">
            <v>36</v>
          </cell>
          <cell r="D12">
            <v>6</v>
          </cell>
          <cell r="E12" t="str">
            <v>Ammvo</v>
          </cell>
          <cell r="F12">
            <v>6</v>
          </cell>
          <cell r="G12" t="str">
            <v>ASSISTENTE AMMINISTRATIVO</v>
          </cell>
          <cell r="H12">
            <v>39000000</v>
          </cell>
          <cell r="I12">
            <v>37500000</v>
          </cell>
          <cell r="J12">
            <v>45336</v>
          </cell>
        </row>
        <row r="13">
          <cell r="A13">
            <v>8</v>
          </cell>
          <cell r="B13" t="str">
            <v>ACOA04</v>
          </cell>
          <cell r="C13">
            <v>36</v>
          </cell>
          <cell r="D13">
            <v>6</v>
          </cell>
          <cell r="E13" t="str">
            <v>Ammvo</v>
          </cell>
          <cell r="F13">
            <v>4</v>
          </cell>
          <cell r="G13" t="str">
            <v>COADIUTORE AMMINISTATIVO</v>
          </cell>
          <cell r="H13">
            <v>33956000</v>
          </cell>
          <cell r="I13">
            <v>32650000</v>
          </cell>
          <cell r="J13">
            <v>41150</v>
          </cell>
        </row>
        <row r="14">
          <cell r="A14">
            <v>9</v>
          </cell>
          <cell r="B14" t="str">
            <v>ACOM03</v>
          </cell>
          <cell r="C14">
            <v>36</v>
          </cell>
          <cell r="D14">
            <v>6</v>
          </cell>
          <cell r="E14" t="str">
            <v>Ammvo</v>
          </cell>
          <cell r="F14">
            <v>3</v>
          </cell>
          <cell r="G14" t="str">
            <v>COMMESSO</v>
          </cell>
          <cell r="H14">
            <v>31200000</v>
          </cell>
          <cell r="I14">
            <v>30000000</v>
          </cell>
          <cell r="J14">
            <v>38607</v>
          </cell>
        </row>
        <row r="15">
          <cell r="A15">
            <v>10</v>
          </cell>
          <cell r="B15" t="str">
            <v>PPRO09</v>
          </cell>
          <cell r="C15">
            <v>38</v>
          </cell>
          <cell r="D15">
            <v>6.333333333333333</v>
          </cell>
          <cell r="E15" t="str">
            <v>Profle</v>
          </cell>
          <cell r="F15">
            <v>9</v>
          </cell>
          <cell r="G15" t="str">
            <v>DIRIGENTE DEL RUOLO PROFESSIONALE</v>
          </cell>
          <cell r="H15">
            <v>52684499.999999993</v>
          </cell>
          <cell r="I15">
            <v>51500000</v>
          </cell>
          <cell r="J15">
            <v>62835</v>
          </cell>
        </row>
        <row r="16">
          <cell r="A16">
            <v>11</v>
          </cell>
          <cell r="B16" t="str">
            <v>SDIR11/P</v>
          </cell>
          <cell r="C16">
            <v>38</v>
          </cell>
          <cell r="D16">
            <v>6.333333333333333</v>
          </cell>
          <cell r="E16" t="str">
            <v>Sanitario</v>
          </cell>
          <cell r="F16">
            <v>11</v>
          </cell>
          <cell r="G16" t="str">
            <v>DIRETTORE SANITARIO TP</v>
          </cell>
          <cell r="H16">
            <v>118619750</v>
          </cell>
          <cell r="I16">
            <v>111500000</v>
          </cell>
          <cell r="J16">
            <v>129876</v>
          </cell>
        </row>
        <row r="17">
          <cell r="A17">
            <v>12</v>
          </cell>
          <cell r="B17" t="str">
            <v>SFAR11</v>
          </cell>
          <cell r="C17">
            <v>38</v>
          </cell>
          <cell r="D17">
            <v>6.333333333333333</v>
          </cell>
          <cell r="E17" t="str">
            <v>Sanitario</v>
          </cell>
          <cell r="F17">
            <v>11</v>
          </cell>
          <cell r="G17" t="str">
            <v>FARMACISTA DIRIGENTE</v>
          </cell>
          <cell r="H17">
            <v>96869500</v>
          </cell>
          <cell r="I17">
            <v>91000000</v>
          </cell>
          <cell r="J17">
            <v>87846</v>
          </cell>
        </row>
        <row r="18">
          <cell r="A18">
            <v>13</v>
          </cell>
          <cell r="B18" t="str">
            <v>SPRIC11/P</v>
          </cell>
          <cell r="C18">
            <v>38</v>
          </cell>
          <cell r="D18">
            <v>6.333333333333333</v>
          </cell>
          <cell r="E18" t="str">
            <v>Sanitario</v>
          </cell>
          <cell r="F18">
            <v>11</v>
          </cell>
          <cell r="G18" t="str">
            <v>PRIMARIO OSPEDALIERO CHIRURGIA TP</v>
          </cell>
          <cell r="H18">
            <v>121583850</v>
          </cell>
          <cell r="I18">
            <v>115300000</v>
          </cell>
          <cell r="J18">
            <v>132801</v>
          </cell>
        </row>
        <row r="19">
          <cell r="A19">
            <v>14</v>
          </cell>
          <cell r="B19" t="str">
            <v>SPRIM11/P</v>
          </cell>
          <cell r="C19">
            <v>38</v>
          </cell>
          <cell r="D19">
            <v>6.333333333333333</v>
          </cell>
          <cell r="E19" t="str">
            <v>Sanitario</v>
          </cell>
          <cell r="F19">
            <v>11</v>
          </cell>
          <cell r="G19" t="str">
            <v>PRIMARIO OSPEDALIERO MEDICINA TP</v>
          </cell>
          <cell r="H19">
            <v>117353750</v>
          </cell>
          <cell r="I19">
            <v>111500000</v>
          </cell>
          <cell r="J19">
            <v>129876</v>
          </cell>
        </row>
        <row r="20">
          <cell r="A20">
            <v>15</v>
          </cell>
          <cell r="B20" t="str">
            <v>SBIO10</v>
          </cell>
          <cell r="C20">
            <v>38</v>
          </cell>
          <cell r="D20">
            <v>6.333333333333333</v>
          </cell>
          <cell r="E20" t="str">
            <v>Sanitario</v>
          </cell>
          <cell r="F20">
            <v>10</v>
          </cell>
          <cell r="G20" t="str">
            <v>BIOLOGO\CHIMICO\FISICO COADIUTORE</v>
          </cell>
          <cell r="H20">
            <v>76674625</v>
          </cell>
          <cell r="I20">
            <v>72850000</v>
          </cell>
          <cell r="J20">
            <v>77953</v>
          </cell>
        </row>
        <row r="21">
          <cell r="A21">
            <v>16</v>
          </cell>
          <cell r="B21" t="str">
            <v>SFAR10</v>
          </cell>
          <cell r="C21">
            <v>38</v>
          </cell>
          <cell r="D21">
            <v>6.333333333333333</v>
          </cell>
          <cell r="E21" t="str">
            <v>Sanitario</v>
          </cell>
          <cell r="F21">
            <v>10</v>
          </cell>
          <cell r="G21" t="str">
            <v>FARMACISTA COADIUTORE</v>
          </cell>
          <cell r="H21">
            <v>76674625</v>
          </cell>
          <cell r="I21">
            <v>72850000</v>
          </cell>
          <cell r="J21">
            <v>76601</v>
          </cell>
        </row>
        <row r="22">
          <cell r="A22">
            <v>17</v>
          </cell>
          <cell r="B22" t="str">
            <v>SAIU10/D</v>
          </cell>
          <cell r="C22">
            <v>28.5</v>
          </cell>
          <cell r="D22">
            <v>4.75</v>
          </cell>
          <cell r="E22" t="str">
            <v>Sanitario</v>
          </cell>
          <cell r="F22">
            <v>10</v>
          </cell>
          <cell r="G22" t="str">
            <v>MEDICO AIUTO TD</v>
          </cell>
          <cell r="H22">
            <v>54309000</v>
          </cell>
          <cell r="I22">
            <v>51600000</v>
          </cell>
          <cell r="J22">
            <v>59675</v>
          </cell>
        </row>
        <row r="23">
          <cell r="A23">
            <v>18</v>
          </cell>
          <cell r="B23" t="str">
            <v>SAIU10/P</v>
          </cell>
          <cell r="C23">
            <v>38</v>
          </cell>
          <cell r="D23">
            <v>6.333333333333333</v>
          </cell>
          <cell r="E23" t="str">
            <v>Sanitario</v>
          </cell>
          <cell r="F23">
            <v>10</v>
          </cell>
          <cell r="G23" t="str">
            <v>MEDICO AIUTO TP</v>
          </cell>
          <cell r="H23">
            <v>91830625</v>
          </cell>
          <cell r="I23">
            <v>87250000</v>
          </cell>
          <cell r="J23">
            <v>104798</v>
          </cell>
        </row>
        <row r="24">
          <cell r="A24">
            <v>19</v>
          </cell>
          <cell r="B24" t="str">
            <v>SPSI10</v>
          </cell>
          <cell r="C24">
            <v>38</v>
          </cell>
          <cell r="D24">
            <v>6.333333333333333</v>
          </cell>
          <cell r="E24" t="str">
            <v>Sanitario</v>
          </cell>
          <cell r="F24">
            <v>10</v>
          </cell>
          <cell r="G24" t="str">
            <v>PSICOLOGO COADIUTORE</v>
          </cell>
          <cell r="H24">
            <v>76674625</v>
          </cell>
          <cell r="I24">
            <v>72850000</v>
          </cell>
          <cell r="J24">
            <v>73278</v>
          </cell>
        </row>
        <row r="25">
          <cell r="A25">
            <v>20</v>
          </cell>
          <cell r="B25" t="str">
            <v>SDIR10/P</v>
          </cell>
          <cell r="C25">
            <v>38</v>
          </cell>
          <cell r="D25">
            <v>6.333333333333333</v>
          </cell>
          <cell r="E25" t="str">
            <v>Sanitario</v>
          </cell>
          <cell r="F25">
            <v>10</v>
          </cell>
          <cell r="G25" t="str">
            <v>VICE DIRETTORE SANITARIO TP</v>
          </cell>
          <cell r="H25">
            <v>91830625</v>
          </cell>
          <cell r="I25">
            <v>87250000</v>
          </cell>
          <cell r="J25">
            <v>104798</v>
          </cell>
        </row>
        <row r="26">
          <cell r="A26">
            <v>21</v>
          </cell>
          <cell r="B26" t="str">
            <v>SASS09/D</v>
          </cell>
          <cell r="C26">
            <v>28.5</v>
          </cell>
          <cell r="D26">
            <v>4.75</v>
          </cell>
          <cell r="E26" t="str">
            <v>Sanitario</v>
          </cell>
          <cell r="F26">
            <v>9</v>
          </cell>
          <cell r="G26" t="str">
            <v>ASSISTENTE MEDICO TD</v>
          </cell>
          <cell r="H26">
            <v>43152500</v>
          </cell>
          <cell r="I26">
            <v>41000000</v>
          </cell>
          <cell r="J26">
            <v>51453</v>
          </cell>
        </row>
        <row r="27">
          <cell r="A27">
            <v>22</v>
          </cell>
          <cell r="B27" t="str">
            <v>SASS09/P</v>
          </cell>
          <cell r="C27">
            <v>38</v>
          </cell>
          <cell r="D27">
            <v>6.333333333333333</v>
          </cell>
          <cell r="E27" t="str">
            <v>Sanitario</v>
          </cell>
          <cell r="F27">
            <v>9</v>
          </cell>
          <cell r="G27" t="str">
            <v>ASSISTENTE MEDICO TP</v>
          </cell>
          <cell r="H27">
            <v>72306750</v>
          </cell>
          <cell r="I27">
            <v>68700000</v>
          </cell>
          <cell r="J27">
            <v>87113</v>
          </cell>
        </row>
        <row r="28">
          <cell r="A28">
            <v>23</v>
          </cell>
          <cell r="B28" t="str">
            <v>SBIO09</v>
          </cell>
          <cell r="C28">
            <v>38</v>
          </cell>
          <cell r="D28">
            <v>6.333333333333333</v>
          </cell>
          <cell r="E28" t="str">
            <v>Sanitario</v>
          </cell>
          <cell r="F28">
            <v>9</v>
          </cell>
          <cell r="G28" t="str">
            <v>BIOLOGO\CHIMICO\FISICO COLLABORATORE</v>
          </cell>
          <cell r="H28">
            <v>59676750</v>
          </cell>
          <cell r="I28">
            <v>56700000</v>
          </cell>
          <cell r="J28">
            <v>67589</v>
          </cell>
        </row>
        <row r="29">
          <cell r="A29">
            <v>24</v>
          </cell>
          <cell r="B29" t="str">
            <v>SFAR09</v>
          </cell>
          <cell r="C29">
            <v>38</v>
          </cell>
          <cell r="D29">
            <v>6.333333333333333</v>
          </cell>
          <cell r="E29" t="str">
            <v>Sanitario</v>
          </cell>
          <cell r="F29">
            <v>9</v>
          </cell>
          <cell r="G29" t="str">
            <v>FARMACISTA COLLABORATORE</v>
          </cell>
          <cell r="H29">
            <v>59676750</v>
          </cell>
          <cell r="I29">
            <v>56700000</v>
          </cell>
          <cell r="J29">
            <v>66601</v>
          </cell>
        </row>
        <row r="30">
          <cell r="A30">
            <v>25</v>
          </cell>
          <cell r="B30" t="str">
            <v>SISP09/P</v>
          </cell>
          <cell r="C30">
            <v>38</v>
          </cell>
          <cell r="D30">
            <v>6.333333333333333</v>
          </cell>
          <cell r="E30" t="str">
            <v>Sanitario</v>
          </cell>
          <cell r="F30">
            <v>9</v>
          </cell>
          <cell r="G30" t="str">
            <v>ISPETTORE SANITARIO TP</v>
          </cell>
          <cell r="H30">
            <v>72306750</v>
          </cell>
          <cell r="I30">
            <v>68700000</v>
          </cell>
          <cell r="J30">
            <v>87133</v>
          </cell>
        </row>
        <row r="31">
          <cell r="A31">
            <v>26</v>
          </cell>
          <cell r="B31" t="str">
            <v>SPSI09</v>
          </cell>
          <cell r="C31">
            <v>38</v>
          </cell>
          <cell r="D31">
            <v>6.333333333333333</v>
          </cell>
          <cell r="E31" t="str">
            <v>Sanitario</v>
          </cell>
          <cell r="F31">
            <v>9</v>
          </cell>
          <cell r="G31" t="str">
            <v>PSICOLOGO COLLABORATORE</v>
          </cell>
          <cell r="H31">
            <v>56700000</v>
          </cell>
          <cell r="I31">
            <v>56700000</v>
          </cell>
          <cell r="J31">
            <v>62835</v>
          </cell>
        </row>
        <row r="32">
          <cell r="A32">
            <v>27</v>
          </cell>
          <cell r="B32" t="str">
            <v>SASV07</v>
          </cell>
          <cell r="C32">
            <v>36</v>
          </cell>
          <cell r="D32">
            <v>6</v>
          </cell>
          <cell r="E32" t="str">
            <v>Sanitario</v>
          </cell>
          <cell r="F32">
            <v>7</v>
          </cell>
          <cell r="G32" t="str">
            <v>OPERATORE PROF.LE I CTG. - COORD.   A.S.V.</v>
          </cell>
          <cell r="H32">
            <v>41900000</v>
          </cell>
          <cell r="I32">
            <v>41900000</v>
          </cell>
          <cell r="J32">
            <v>45336</v>
          </cell>
        </row>
        <row r="33">
          <cell r="A33">
            <v>28</v>
          </cell>
          <cell r="B33" t="str">
            <v>SDIE07</v>
          </cell>
          <cell r="C33">
            <v>36</v>
          </cell>
          <cell r="D33">
            <v>6</v>
          </cell>
          <cell r="E33" t="str">
            <v>Sanitario</v>
          </cell>
          <cell r="F33">
            <v>7</v>
          </cell>
          <cell r="G33" t="str">
            <v>OPERATORE PROF.LE I CTG. - COORD.   DIETISTA</v>
          </cell>
          <cell r="H33">
            <v>40550000</v>
          </cell>
          <cell r="I33">
            <v>40550000</v>
          </cell>
          <cell r="J33">
            <v>45336</v>
          </cell>
        </row>
        <row r="34">
          <cell r="A34">
            <v>29</v>
          </cell>
          <cell r="B34" t="str">
            <v>SOST07</v>
          </cell>
          <cell r="C34">
            <v>36</v>
          </cell>
          <cell r="D34">
            <v>6</v>
          </cell>
          <cell r="E34" t="str">
            <v>Sanitario</v>
          </cell>
          <cell r="F34">
            <v>7</v>
          </cell>
          <cell r="G34" t="str">
            <v>OPERATORE PROF.LE I CTG. - COORD.   OSTETRICA</v>
          </cell>
          <cell r="H34">
            <v>41900000</v>
          </cell>
          <cell r="I34">
            <v>41900000</v>
          </cell>
          <cell r="J34">
            <v>45336</v>
          </cell>
        </row>
        <row r="35">
          <cell r="A35">
            <v>30</v>
          </cell>
          <cell r="B35" t="str">
            <v>SINF07</v>
          </cell>
          <cell r="C35">
            <v>36</v>
          </cell>
          <cell r="D35">
            <v>6</v>
          </cell>
          <cell r="E35" t="str">
            <v>Sanitario</v>
          </cell>
          <cell r="F35">
            <v>7</v>
          </cell>
          <cell r="G35" t="str">
            <v>OPERATORE PROF.LE I CTG. - COORD.  CAPO SALA</v>
          </cell>
          <cell r="H35">
            <v>43785500</v>
          </cell>
          <cell r="I35">
            <v>41900000</v>
          </cell>
          <cell r="J35">
            <v>45336</v>
          </cell>
        </row>
        <row r="36">
          <cell r="A36">
            <v>31</v>
          </cell>
          <cell r="B36" t="str">
            <v>STRX07</v>
          </cell>
          <cell r="C36">
            <v>36</v>
          </cell>
          <cell r="D36">
            <v>6</v>
          </cell>
          <cell r="E36" t="str">
            <v>Sanitario</v>
          </cell>
          <cell r="F36">
            <v>7</v>
          </cell>
          <cell r="G36" t="str">
            <v>PERSONALE TECNICO SANIT. -COORD.  TECNICO RX</v>
          </cell>
          <cell r="H36">
            <v>46032250</v>
          </cell>
          <cell r="I36">
            <v>44050000</v>
          </cell>
          <cell r="J36">
            <v>48622</v>
          </cell>
        </row>
        <row r="37">
          <cell r="A37">
            <v>32</v>
          </cell>
          <cell r="B37" t="str">
            <v>STRB07</v>
          </cell>
          <cell r="C37">
            <v>36</v>
          </cell>
          <cell r="D37">
            <v>6</v>
          </cell>
          <cell r="E37" t="str">
            <v>Sanitario</v>
          </cell>
          <cell r="F37">
            <v>7</v>
          </cell>
          <cell r="G37" t="str">
            <v>PERSONALE TECNICO SANIT. -COORD.  TERAP. RIABILIT.</v>
          </cell>
          <cell r="H37">
            <v>42374750</v>
          </cell>
          <cell r="I37">
            <v>40550000</v>
          </cell>
          <cell r="J37">
            <v>48622</v>
          </cell>
        </row>
        <row r="38">
          <cell r="A38">
            <v>33</v>
          </cell>
          <cell r="B38" t="str">
            <v>STLB07</v>
          </cell>
          <cell r="C38">
            <v>36</v>
          </cell>
          <cell r="D38">
            <v>6</v>
          </cell>
          <cell r="E38" t="str">
            <v>Sanitario</v>
          </cell>
          <cell r="F38">
            <v>7</v>
          </cell>
          <cell r="G38" t="str">
            <v>PERSONALE TECNICO SANIT. -COORD. TECNICO LABOR.</v>
          </cell>
          <cell r="H38">
            <v>42374750</v>
          </cell>
          <cell r="I38">
            <v>40550000</v>
          </cell>
          <cell r="J38">
            <v>48622</v>
          </cell>
        </row>
        <row r="39">
          <cell r="A39">
            <v>34</v>
          </cell>
          <cell r="B39" t="str">
            <v>SASV06</v>
          </cell>
          <cell r="C39">
            <v>36</v>
          </cell>
          <cell r="D39">
            <v>6</v>
          </cell>
          <cell r="E39" t="str">
            <v>Sanitario</v>
          </cell>
          <cell r="F39">
            <v>6</v>
          </cell>
          <cell r="G39" t="str">
            <v xml:space="preserve">OPERATORE PROF.LE I CTG. -  COLLAB. - A.S.V.   </v>
          </cell>
          <cell r="H39">
            <v>38650000</v>
          </cell>
          <cell r="I39">
            <v>38650000</v>
          </cell>
          <cell r="J39">
            <v>45336</v>
          </cell>
        </row>
        <row r="40">
          <cell r="A40">
            <v>35</v>
          </cell>
          <cell r="B40" t="str">
            <v>SDIE06</v>
          </cell>
          <cell r="C40">
            <v>36</v>
          </cell>
          <cell r="D40">
            <v>6</v>
          </cell>
          <cell r="E40" t="str">
            <v>Sanitario</v>
          </cell>
          <cell r="F40">
            <v>6</v>
          </cell>
          <cell r="G40" t="str">
            <v>OPERATORE PROF.LE I CTG. - COLLAB. - DIETISTA</v>
          </cell>
          <cell r="H40">
            <v>38650000</v>
          </cell>
          <cell r="I40">
            <v>38650000</v>
          </cell>
          <cell r="J40">
            <v>45336</v>
          </cell>
        </row>
        <row r="41">
          <cell r="A41">
            <v>36</v>
          </cell>
          <cell r="B41" t="str">
            <v>SINF06</v>
          </cell>
          <cell r="C41">
            <v>36</v>
          </cell>
          <cell r="D41">
            <v>6</v>
          </cell>
          <cell r="E41" t="str">
            <v>Sanitario</v>
          </cell>
          <cell r="F41">
            <v>6</v>
          </cell>
          <cell r="G41" t="str">
            <v xml:space="preserve">OPERATORE PROF.LE I CTG. - COLLAB. - INF. PROF.LE </v>
          </cell>
          <cell r="H41">
            <v>42244450</v>
          </cell>
          <cell r="I41">
            <v>38650000</v>
          </cell>
          <cell r="J41">
            <v>45336</v>
          </cell>
        </row>
        <row r="42">
          <cell r="A42">
            <v>37</v>
          </cell>
          <cell r="B42" t="str">
            <v>SOST06</v>
          </cell>
          <cell r="C42">
            <v>36</v>
          </cell>
          <cell r="D42">
            <v>6</v>
          </cell>
          <cell r="E42" t="str">
            <v>Sanitario</v>
          </cell>
          <cell r="F42">
            <v>6</v>
          </cell>
          <cell r="G42" t="str">
            <v xml:space="preserve">OPERATORE PROF.LE I CTG. - COLLAB. - OSTETRICA  </v>
          </cell>
          <cell r="H42">
            <v>39250000</v>
          </cell>
          <cell r="I42">
            <v>38650000</v>
          </cell>
          <cell r="J42">
            <v>45336</v>
          </cell>
        </row>
        <row r="43">
          <cell r="A43">
            <v>38</v>
          </cell>
          <cell r="B43" t="str">
            <v>SPOD06</v>
          </cell>
          <cell r="C43">
            <v>36</v>
          </cell>
          <cell r="D43">
            <v>6</v>
          </cell>
          <cell r="E43" t="str">
            <v>Sanitario</v>
          </cell>
          <cell r="F43">
            <v>6</v>
          </cell>
          <cell r="G43" t="str">
            <v xml:space="preserve">OPERATORE PROF.LE I CTG. - COLLAB. - PODOLOGO </v>
          </cell>
          <cell r="H43">
            <v>38650000</v>
          </cell>
          <cell r="I43">
            <v>38650000</v>
          </cell>
          <cell r="J43">
            <v>45336</v>
          </cell>
        </row>
        <row r="44">
          <cell r="A44">
            <v>39</v>
          </cell>
          <cell r="B44" t="str">
            <v>STLB06</v>
          </cell>
          <cell r="C44">
            <v>36</v>
          </cell>
          <cell r="D44">
            <v>6</v>
          </cell>
          <cell r="E44" t="str">
            <v>Sanitario</v>
          </cell>
          <cell r="F44">
            <v>6</v>
          </cell>
          <cell r="G44" t="str">
            <v>PERSONALE TECNICO-SANIT.-COLLAB. TECN. LABORAT.</v>
          </cell>
          <cell r="H44">
            <v>40125000</v>
          </cell>
          <cell r="I44">
            <v>37500000</v>
          </cell>
          <cell r="J44">
            <v>45336</v>
          </cell>
        </row>
        <row r="45">
          <cell r="A45">
            <v>40</v>
          </cell>
          <cell r="B45" t="str">
            <v>STRX06</v>
          </cell>
          <cell r="C45">
            <v>36</v>
          </cell>
          <cell r="D45">
            <v>6</v>
          </cell>
          <cell r="E45" t="str">
            <v>Sanitario</v>
          </cell>
          <cell r="F45">
            <v>6</v>
          </cell>
          <cell r="G45" t="str">
            <v>PERSONALE TECNICO-SANIT.-COLLAB. TECNICO RX.</v>
          </cell>
          <cell r="H45">
            <v>43870000</v>
          </cell>
          <cell r="I45">
            <v>41000000</v>
          </cell>
          <cell r="J45">
            <v>45336</v>
          </cell>
        </row>
        <row r="46">
          <cell r="A46">
            <v>41</v>
          </cell>
          <cell r="B46" t="str">
            <v>STRB06</v>
          </cell>
          <cell r="C46">
            <v>36</v>
          </cell>
          <cell r="D46">
            <v>6</v>
          </cell>
          <cell r="E46" t="str">
            <v>Sanitario</v>
          </cell>
          <cell r="F46">
            <v>6</v>
          </cell>
          <cell r="G46" t="str">
            <v>PERSONALE TECNICO-SANIT.-COLLAB. TERAP. RIABIL.</v>
          </cell>
          <cell r="H46">
            <v>40125000</v>
          </cell>
          <cell r="I46">
            <v>37500000</v>
          </cell>
          <cell r="J46">
            <v>45336</v>
          </cell>
        </row>
        <row r="47">
          <cell r="A47">
            <v>42</v>
          </cell>
          <cell r="B47" t="str">
            <v>SGEN05</v>
          </cell>
          <cell r="C47">
            <v>36</v>
          </cell>
          <cell r="D47">
            <v>6</v>
          </cell>
          <cell r="E47" t="str">
            <v>Sanitario</v>
          </cell>
          <cell r="F47">
            <v>5</v>
          </cell>
          <cell r="G47" t="str">
            <v>OPERATORE PROFESSIONALE II CTG. GENER./PSICH.</v>
          </cell>
          <cell r="H47">
            <v>38232000</v>
          </cell>
          <cell r="I47">
            <v>35400000</v>
          </cell>
          <cell r="J47">
            <v>41682</v>
          </cell>
        </row>
        <row r="48">
          <cell r="A48">
            <v>43</v>
          </cell>
          <cell r="B48" t="str">
            <v>SMAS05</v>
          </cell>
          <cell r="C48">
            <v>36</v>
          </cell>
          <cell r="D48">
            <v>6</v>
          </cell>
          <cell r="E48" t="str">
            <v>Sanitario</v>
          </cell>
          <cell r="F48">
            <v>5</v>
          </cell>
          <cell r="G48" t="str">
            <v>OPERATORE PROFESSIONALE II CTG. MASSOFISIOT.</v>
          </cell>
          <cell r="H48">
            <v>34400000</v>
          </cell>
          <cell r="I48">
            <v>34400000</v>
          </cell>
          <cell r="J48">
            <v>41682</v>
          </cell>
        </row>
        <row r="49">
          <cell r="A49">
            <v>44</v>
          </cell>
          <cell r="B49" t="str">
            <v>TSOC07</v>
          </cell>
          <cell r="C49">
            <v>36</v>
          </cell>
          <cell r="D49">
            <v>6</v>
          </cell>
          <cell r="E49" t="str">
            <v>Tecnico</v>
          </cell>
          <cell r="F49">
            <v>7</v>
          </cell>
          <cell r="G49" t="str">
            <v>ASSISTENTE SOCIALE COORDINATORE</v>
          </cell>
          <cell r="H49">
            <v>40550000</v>
          </cell>
          <cell r="I49">
            <v>40550000</v>
          </cell>
          <cell r="J49">
            <v>48622</v>
          </cell>
        </row>
        <row r="50">
          <cell r="A50">
            <v>45</v>
          </cell>
          <cell r="B50" t="str">
            <v>TSOC06</v>
          </cell>
          <cell r="C50">
            <v>36</v>
          </cell>
          <cell r="D50">
            <v>6</v>
          </cell>
          <cell r="E50" t="str">
            <v>Tecnico</v>
          </cell>
          <cell r="F50">
            <v>6</v>
          </cell>
          <cell r="G50" t="str">
            <v>ASSISTENTE SOCIALE  COLLABORATORE</v>
          </cell>
          <cell r="H50">
            <v>37500000</v>
          </cell>
          <cell r="I50">
            <v>37500000</v>
          </cell>
          <cell r="J50">
            <v>45336</v>
          </cell>
        </row>
        <row r="51">
          <cell r="A51">
            <v>46</v>
          </cell>
          <cell r="B51" t="str">
            <v>TASS06</v>
          </cell>
          <cell r="C51">
            <v>36</v>
          </cell>
          <cell r="D51">
            <v>6</v>
          </cell>
          <cell r="E51" t="str">
            <v>Tecnico</v>
          </cell>
          <cell r="F51">
            <v>6</v>
          </cell>
          <cell r="G51" t="str">
            <v>ASSISTENTE TECNICO</v>
          </cell>
          <cell r="H51">
            <v>37500000</v>
          </cell>
          <cell r="I51">
            <v>37500000</v>
          </cell>
          <cell r="J51">
            <v>45336</v>
          </cell>
        </row>
        <row r="52">
          <cell r="A52">
            <v>47</v>
          </cell>
          <cell r="B52" t="str">
            <v>TTEC04</v>
          </cell>
          <cell r="C52">
            <v>36</v>
          </cell>
          <cell r="D52">
            <v>6</v>
          </cell>
          <cell r="E52" t="str">
            <v>Tecnico</v>
          </cell>
          <cell r="F52">
            <v>4</v>
          </cell>
          <cell r="G52" t="str">
            <v>OPERATORE TECNICO</v>
          </cell>
          <cell r="H52">
            <v>34282500</v>
          </cell>
          <cell r="I52">
            <v>32650000</v>
          </cell>
          <cell r="J52">
            <v>41150</v>
          </cell>
        </row>
        <row r="53">
          <cell r="A53">
            <v>48</v>
          </cell>
          <cell r="B53" t="str">
            <v>TOTA04</v>
          </cell>
          <cell r="C53">
            <v>36</v>
          </cell>
          <cell r="D53">
            <v>6</v>
          </cell>
          <cell r="E53" t="str">
            <v>Tecnico</v>
          </cell>
          <cell r="F53">
            <v>4</v>
          </cell>
          <cell r="G53" t="str">
            <v>OPERATORE TECNICO DI ASSISTENZA</v>
          </cell>
          <cell r="H53">
            <v>34282500</v>
          </cell>
          <cell r="I53">
            <v>32650000</v>
          </cell>
          <cell r="J53">
            <v>41150</v>
          </cell>
        </row>
        <row r="54">
          <cell r="A54">
            <v>49</v>
          </cell>
          <cell r="B54" t="str">
            <v>TTEC03</v>
          </cell>
          <cell r="C54">
            <v>36</v>
          </cell>
          <cell r="D54">
            <v>6</v>
          </cell>
          <cell r="E54" t="str">
            <v>Tecnico</v>
          </cell>
          <cell r="F54">
            <v>3</v>
          </cell>
          <cell r="G54" t="str">
            <v>AUSILIARIO SOCIO-SANITARIO</v>
          </cell>
          <cell r="H54">
            <v>31500000</v>
          </cell>
          <cell r="I54">
            <v>30000000</v>
          </cell>
          <cell r="J54">
            <v>38607</v>
          </cell>
        </row>
        <row r="55">
          <cell r="A55">
            <v>50</v>
          </cell>
          <cell r="G55" t="str">
            <v>OPERATORE TECNICO RICOLLOCATO</v>
          </cell>
          <cell r="H55">
            <v>36435000</v>
          </cell>
          <cell r="I55">
            <v>34700000</v>
          </cell>
          <cell r="J55">
            <v>41150</v>
          </cell>
        </row>
        <row r="56">
          <cell r="A56">
            <v>51</v>
          </cell>
          <cell r="G56" t="str">
            <v>OPERATORE TECNICO COORDINATORE</v>
          </cell>
          <cell r="H56">
            <v>36792000</v>
          </cell>
          <cell r="I56">
            <v>35040000</v>
          </cell>
          <cell r="J56">
            <v>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  <sheetName val="0"/>
    </sheetNames>
    <sheetDataSet>
      <sheetData sheetId="0"/>
      <sheetData sheetId="1"/>
      <sheetData sheetId="2"/>
      <sheetData sheetId="3"/>
      <sheetData sheetId="4" refreshError="1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Waterfall"/>
      <sheetName val="AppoggioWaterfall"/>
      <sheetName val="grafici"/>
      <sheetName val="Schema MEF (CE)"/>
      <sheetName val="CE_New_Modello_last"/>
      <sheetName val="1-pond_3°2012"/>
      <sheetName val="2-quotaCipe_3°2012"/>
      <sheetName val="SCOSTAMENTI_AGGREGATI"/>
      <sheetName val="Dettaglio Voci di CE"/>
      <sheetName val="ap.Aziende"/>
      <sheetName val="CE_New_Modello"/>
      <sheetName val="appoggio2"/>
      <sheetName val="appoggio1"/>
      <sheetName val="CE TEND_PROGR_2011"/>
      <sheetName val="pvt_3°2012"/>
      <sheetName val="3°2012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pvt_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N2" t="str">
            <v>01-01-contributi F.S.R. indistinto</v>
          </cell>
        </row>
        <row r="3">
          <cell r="N3" t="str">
            <v>01-02-contributi F.S.R. vincolato</v>
          </cell>
        </row>
        <row r="4">
          <cell r="N4" t="str">
            <v xml:space="preserve">01-contributi F.S.R. </v>
          </cell>
        </row>
        <row r="5">
          <cell r="N5" t="str">
            <v>02-01-01-Ricavi mobilità in compensazione infra</v>
          </cell>
        </row>
        <row r="6">
          <cell r="N6" t="str">
            <v>02-01-02-Costi mobilità in compensazione infra</v>
          </cell>
        </row>
        <row r="7">
          <cell r="N7" t="str">
            <v>02-01-00-Saldo mobilità in compensazione infra</v>
          </cell>
        </row>
        <row r="8">
          <cell r="N8" t="str">
            <v>02-01-03-Ricavi mobilità non in compensazione infra</v>
          </cell>
        </row>
        <row r="9">
          <cell r="N9" t="str">
            <v>02-01-04-Costi mobilità non in compensazione infra</v>
          </cell>
        </row>
        <row r="10">
          <cell r="N10" t="str">
            <v>02-01-05-Saldo mobilità non in compensazione infra</v>
          </cell>
        </row>
        <row r="11">
          <cell r="N11" t="str">
            <v>02-01-Saldo mobilità infra</v>
          </cell>
        </row>
        <row r="12">
          <cell r="N12" t="str">
            <v>02-02-01-Ricavi mobilità in compensazione extra</v>
          </cell>
        </row>
        <row r="13">
          <cell r="N13" t="str">
            <v>02-02-02-Costi mobilità in compensazione extra</v>
          </cell>
        </row>
        <row r="14">
          <cell r="N14" t="str">
            <v>02-02-00-Saldo mobilità in compensazione extra</v>
          </cell>
        </row>
        <row r="15">
          <cell r="N15" t="str">
            <v>02-02-03-Ricavi mobilità non in compensazione extra</v>
          </cell>
        </row>
        <row r="16">
          <cell r="N16" t="str">
            <v>02-02-04-Costi mobilità non in compensazione extra</v>
          </cell>
        </row>
        <row r="17">
          <cell r="N17" t="str">
            <v>02-02-05-Saldo mobilità non in compensazione extra</v>
          </cell>
        </row>
        <row r="18">
          <cell r="N18" t="str">
            <v>02-02-Saldo mobilità extra</v>
          </cell>
        </row>
        <row r="19">
          <cell r="N19" t="str">
            <v>02-09-01-Ricavi infragruppo regionali</v>
          </cell>
        </row>
        <row r="20">
          <cell r="N20" t="str">
            <v>02-09-02-Costi infragruppo regionali</v>
          </cell>
        </row>
        <row r="21">
          <cell r="N21" t="str">
            <v>02-09-Saldo infragruppo regionale</v>
          </cell>
        </row>
        <row r="22">
          <cell r="N22" t="str">
            <v>02-Saldo mobilità</v>
          </cell>
        </row>
        <row r="23">
          <cell r="N23" t="str">
            <v>03-05-01-utilizzo fondi -  quota F.S. regionale vincolato esercizi precedenti</v>
          </cell>
        </row>
        <row r="24">
          <cell r="N24" t="str">
            <v>03-05-02-utilizzo fondi - quota di contributi (extra fondo pubblici) vincolati</v>
          </cell>
        </row>
        <row r="25">
          <cell r="N25" t="str">
            <v>03-05-03-utilizzo fondi - quota di contributi per ricerca</v>
          </cell>
        </row>
        <row r="26">
          <cell r="N26" t="str">
            <v>03-05-04-utilizzo fondi - quota di contributi da privato</v>
          </cell>
        </row>
        <row r="27">
          <cell r="N27" t="str">
            <v>03-05-utilizzo fondi per quote inutilizzate contributi vincolati di esercizi precedenti</v>
          </cell>
        </row>
        <row r="28">
          <cell r="N28" t="str">
            <v>03-01-01-ulteriori trasferimenti pubblici (ricerca corrente/copertura LEA)</v>
          </cell>
        </row>
        <row r="29">
          <cell r="N29" t="str">
            <v>03-01-02-ulteriori trasferimenti pubblici (ricerca finalizzata/vincolati)</v>
          </cell>
        </row>
        <row r="30">
          <cell r="N30" t="str">
            <v>03-01-03-ulteriori trasferimenti pubblici (extra LEA/altro)</v>
          </cell>
        </row>
        <row r="31">
          <cell r="N31" t="str">
            <v>03-01-ulteriori trasferimenti pubblici</v>
          </cell>
        </row>
        <row r="32">
          <cell r="N32" t="str">
            <v>03-03-Ticket</v>
          </cell>
        </row>
        <row r="33">
          <cell r="N33" t="str">
            <v>03-04-01-Contributi da privati</v>
          </cell>
        </row>
        <row r="34">
          <cell r="N34" t="str">
            <v>03-04-02-pay back</v>
          </cell>
        </row>
        <row r="35">
          <cell r="N35" t="str">
            <v>03-04-09-altre entrate proprie</v>
          </cell>
        </row>
        <row r="36">
          <cell r="N36" t="str">
            <v>03-04-altre entrate proprie</v>
          </cell>
        </row>
        <row r="37">
          <cell r="N37" t="str">
            <v>03-entrate proprie</v>
          </cell>
        </row>
        <row r="38">
          <cell r="N38" t="str">
            <v>03-02-01-ricavi intramoenia</v>
          </cell>
        </row>
        <row r="39">
          <cell r="N39" t="str">
            <v>03-02-02-costi intramoenia</v>
          </cell>
        </row>
        <row r="40">
          <cell r="N40" t="str">
            <v>03-02-saldo intramoenia</v>
          </cell>
        </row>
        <row r="41">
          <cell r="N41" t="str">
            <v>04-01-Rettifica contributi F.S.R. per destinazione ad investimenti</v>
          </cell>
        </row>
        <row r="42">
          <cell r="N42" t="str">
            <v>04-02-Rettifica contributi pubblici per destinazione ad investimenti</v>
          </cell>
        </row>
        <row r="43">
          <cell r="N43" t="str">
            <v>04-Rettifica contributi per destinazione ad investimenti</v>
          </cell>
        </row>
        <row r="44">
          <cell r="N44" t="str">
            <v>Totale Ricavi Netti</v>
          </cell>
        </row>
        <row r="45">
          <cell r="N45" t="str">
            <v>11-01-01-01-personale sanitario-dipendente-tempo indeterminato</v>
          </cell>
        </row>
        <row r="46">
          <cell r="N46" t="str">
            <v>11-01-01-02-personale sanitario-dipendente-tempo determinato</v>
          </cell>
        </row>
        <row r="47">
          <cell r="N47" t="str">
            <v>11-01-01-03-personale sanitario-dipendente-altro</v>
          </cell>
        </row>
        <row r="48">
          <cell r="N48" t="str">
            <v>11-01-01-personale sanitario-dipendente</v>
          </cell>
        </row>
        <row r="49">
          <cell r="N49" t="str">
            <v>11-02-01-01-personale non sanitario-dipendente-tempo indeterminato</v>
          </cell>
        </row>
        <row r="50">
          <cell r="N50" t="str">
            <v>11-02-01-02-personale non sanitario-dipendente-tempo determinato</v>
          </cell>
        </row>
        <row r="51">
          <cell r="N51" t="str">
            <v>11-02-01-03-personale non sanitario-dipendente-altro</v>
          </cell>
        </row>
        <row r="52">
          <cell r="N52" t="str">
            <v>11-02-01-personale non sanitario-dipendente</v>
          </cell>
        </row>
        <row r="53">
          <cell r="N53" t="str">
            <v>11-01-02-personale sanitario-non dipendente</v>
          </cell>
        </row>
        <row r="54">
          <cell r="N54" t="str">
            <v>11-02-02-personale non sanitario-non dipendente</v>
          </cell>
        </row>
        <row r="55">
          <cell r="N55" t="str">
            <v>11-01 personale sanitario</v>
          </cell>
        </row>
        <row r="56">
          <cell r="N56" t="str">
            <v>11-02 personale non sanitario</v>
          </cell>
        </row>
        <row r="57">
          <cell r="N57" t="str">
            <v>11-personale</v>
          </cell>
        </row>
        <row r="58">
          <cell r="N58" t="str">
            <v>12-prodotti farmaceutici e emoderivati</v>
          </cell>
        </row>
        <row r="59">
          <cell r="N59" t="str">
            <v>13-01-01-dispositivi medici</v>
          </cell>
        </row>
        <row r="60">
          <cell r="N60" t="str">
            <v>13-01-02-altri beni sanitari</v>
          </cell>
        </row>
        <row r="61">
          <cell r="N61" t="str">
            <v>13-01-altri beni sanitari</v>
          </cell>
        </row>
        <row r="62">
          <cell r="N62" t="str">
            <v>13-02-beni non sanitari</v>
          </cell>
        </row>
        <row r="63">
          <cell r="N63" t="str">
            <v>13-03-01-01-servizi grandi appalti</v>
          </cell>
        </row>
        <row r="64">
          <cell r="N64" t="str">
            <v>13-03-01-02-manutenzioni e riparazioni</v>
          </cell>
        </row>
        <row r="65">
          <cell r="N65" t="str">
            <v>13-03-01-servizi appalti</v>
          </cell>
        </row>
        <row r="66">
          <cell r="N66" t="str">
            <v>13-03-02-servizi utenze</v>
          </cell>
        </row>
        <row r="67">
          <cell r="N67" t="str">
            <v>13-03-03-01-consulenze-personale non dipendente sanitario</v>
          </cell>
        </row>
        <row r="68">
          <cell r="N68" t="str">
            <v>13-03-03-02-consulenze-personale non dipendente non sanitario</v>
          </cell>
        </row>
        <row r="69">
          <cell r="N69" t="str">
            <v>13-03-03-03-altri servizi sanitari</v>
          </cell>
        </row>
        <row r="70">
          <cell r="N70" t="str">
            <v>13-03-03-04-altri servizi non sanitari</v>
          </cell>
        </row>
        <row r="71">
          <cell r="N71" t="str">
            <v>13-03-03-altri servizi (sanitari e non sanitari)</v>
          </cell>
        </row>
        <row r="72">
          <cell r="N72" t="str">
            <v>13-03-04-godimento beni di terzi</v>
          </cell>
        </row>
        <row r="73">
          <cell r="N73" t="str">
            <v>13-03-servizi</v>
          </cell>
        </row>
        <row r="74">
          <cell r="N74" t="str">
            <v>13-altri beni e servizi</v>
          </cell>
        </row>
        <row r="75">
          <cell r="N75" t="str">
            <v>30-01-ammortamenti e sterilizzazioni</v>
          </cell>
        </row>
        <row r="76">
          <cell r="N76" t="str">
            <v>30-02-costi sostenuti in economia</v>
          </cell>
        </row>
        <row r="77">
          <cell r="N77" t="str">
            <v>30-ammortamenti e costi capitalizzati</v>
          </cell>
        </row>
        <row r="78">
          <cell r="N78" t="str">
            <v>14-01-accantonamenti rischi</v>
          </cell>
        </row>
        <row r="79">
          <cell r="N79" t="str">
            <v>14-02-accantonamenti SUMAI (+TFR)</v>
          </cell>
        </row>
        <row r="80">
          <cell r="N80" t="str">
            <v>14-03-altri accantonamenti</v>
          </cell>
        </row>
        <row r="81">
          <cell r="N81" t="str">
            <v>14-04-01-accantonamenti per rinnovi Pers. Dip.</v>
          </cell>
        </row>
        <row r="82">
          <cell r="N82" t="str">
            <v>14-04-02-accantonamenti per rinnovi contrattuali MMG/PLS/MCA e altri</v>
          </cell>
        </row>
        <row r="83">
          <cell r="N83" t="str">
            <v>14-04-03-accantonamenti per rinnovi contrattuali Medici SUMAI</v>
          </cell>
        </row>
        <row r="84">
          <cell r="N84" t="str">
            <v>14-04-accantonamenti per rinnovi contrattuali</v>
          </cell>
        </row>
        <row r="85">
          <cell r="N85" t="str">
            <v>14-05-accantonamenti per quote inutilizzate di contributi vincolati</v>
          </cell>
        </row>
        <row r="86">
          <cell r="N86" t="str">
            <v>14-accantonamenti</v>
          </cell>
        </row>
        <row r="87">
          <cell r="N87" t="str">
            <v>99-02-01-variazione rimanenze sanitarie</v>
          </cell>
        </row>
        <row r="88">
          <cell r="N88" t="str">
            <v>99-02-02-variazione rimanenze non sanitarie</v>
          </cell>
        </row>
        <row r="89">
          <cell r="N89" t="str">
            <v>99-02-variazione rimanenze</v>
          </cell>
        </row>
        <row r="90">
          <cell r="N90" t="str">
            <v>Totale Costi Interni</v>
          </cell>
        </row>
        <row r="91">
          <cell r="N91" t="str">
            <v>21-medicina di base</v>
          </cell>
        </row>
        <row r="92">
          <cell r="N92" t="str">
            <v>22-farmaceutica convenzionata</v>
          </cell>
        </row>
        <row r="93">
          <cell r="N93" t="str">
            <v>23-01-01-prestazioni da privato-ospedaliera</v>
          </cell>
        </row>
        <row r="94">
          <cell r="N94" t="str">
            <v>23-01-02-prestazioni da privato-ospedaliera</v>
          </cell>
        </row>
        <row r="95">
          <cell r="N95" t="str">
            <v>23-01-prestazioni da privato-ospedaliera</v>
          </cell>
        </row>
        <row r="96">
          <cell r="N96" t="str">
            <v>23-02-01-prestazioni da privato-ambulatoriale</v>
          </cell>
        </row>
        <row r="97">
          <cell r="N97" t="str">
            <v>23-02-02-prestazioni da sumaisti</v>
          </cell>
        </row>
        <row r="98">
          <cell r="N98" t="str">
            <v>23-02-03-prestazioni da privato-ambulatoriale</v>
          </cell>
        </row>
        <row r="99">
          <cell r="N99" t="str">
            <v>23-02-prestazioni da privato-ambulatoriale</v>
          </cell>
        </row>
        <row r="100">
          <cell r="N100" t="str">
            <v>23-03-prestazioni da privato-riabilitazione extra ospedaliera</v>
          </cell>
        </row>
        <row r="101">
          <cell r="N101" t="str">
            <v>23-04-01-trasporti sanitari da privato</v>
          </cell>
        </row>
        <row r="102">
          <cell r="N102" t="str">
            <v>23-04-02-01-assistenza integrativa da privato</v>
          </cell>
        </row>
        <row r="103">
          <cell r="N103" t="str">
            <v>23-04-02-02-assistenza protesica da privato</v>
          </cell>
        </row>
        <row r="104">
          <cell r="N104" t="str">
            <v>23-04-02-assistenza integrativa e protesica da privato</v>
          </cell>
        </row>
        <row r="105">
          <cell r="N105" t="str">
            <v>23-04-03-01-assistenza psichiatrica residenziale e semiresidenziale da privato</v>
          </cell>
        </row>
        <row r="106">
          <cell r="N106" t="str">
            <v>23-04-03-02-distribuzione di farmaci e file F da privato</v>
          </cell>
        </row>
        <row r="107">
          <cell r="N107" t="str">
            <v>23-04-03-03-assistenza termale da privato</v>
          </cell>
        </row>
        <row r="108">
          <cell r="N108" t="str">
            <v>23-04-03-04-prestazioni socio-sanitarie da privato</v>
          </cell>
        </row>
        <row r="109">
          <cell r="N109" t="str">
            <v>23-04-03-09-altri servizi sanitari da privato</v>
          </cell>
        </row>
        <row r="110">
          <cell r="N110" t="str">
            <v>23-04-03-prestazioni da privato-altro</v>
          </cell>
        </row>
        <row r="111">
          <cell r="N111" t="str">
            <v>23-04-altre prestazioni da privato</v>
          </cell>
        </row>
        <row r="112">
          <cell r="N112" t="str">
            <v>23-prestazioni da privato</v>
          </cell>
        </row>
        <row r="113">
          <cell r="N113" t="str">
            <v>Totale Costi Esterni</v>
          </cell>
        </row>
        <row r="114">
          <cell r="N114" t="str">
            <v>Totale costi 1° livello</v>
          </cell>
        </row>
        <row r="115">
          <cell r="N115" t="str">
            <v>40-svalutazione crediti, rivalutazioni e svalutazioni finanziarie</v>
          </cell>
        </row>
        <row r="116">
          <cell r="N116" t="str">
            <v>19-01-Saldo gestione finanziaria</v>
          </cell>
        </row>
        <row r="117">
          <cell r="N117" t="str">
            <v>50-01-IRAP</v>
          </cell>
        </row>
        <row r="118">
          <cell r="N118" t="str">
            <v>50-02-IRES</v>
          </cell>
        </row>
        <row r="119">
          <cell r="N119" t="str">
            <v>50-03-Altri oneri fiscali</v>
          </cell>
        </row>
        <row r="120">
          <cell r="N120" t="str">
            <v>50-Oneri Fiscali</v>
          </cell>
        </row>
        <row r="121">
          <cell r="N121" t="str">
            <v>99-03-01-Componenti straordinarie attive</v>
          </cell>
        </row>
        <row r="122">
          <cell r="N122" t="str">
            <v>99-03-02-Componenti straordinarie passive</v>
          </cell>
        </row>
        <row r="123">
          <cell r="N123" t="str">
            <v>99-03-Saldo gestione straordinaria</v>
          </cell>
        </row>
        <row r="124">
          <cell r="N124" t="str">
            <v>Totale Componenti Finanziarie e Straordinarie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Input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>
        <row r="3">
          <cell r="J3">
            <v>4593119.2922233669</v>
          </cell>
        </row>
        <row r="4">
          <cell r="J4">
            <v>124641.50124156506</v>
          </cell>
        </row>
        <row r="5">
          <cell r="J5">
            <v>9242369.3909675106</v>
          </cell>
        </row>
        <row r="6">
          <cell r="J6">
            <v>437977.92139965901</v>
          </cell>
        </row>
        <row r="7">
          <cell r="J7">
            <v>484485.45647604781</v>
          </cell>
        </row>
        <row r="8">
          <cell r="J8">
            <v>4621785.9200075679</v>
          </cell>
        </row>
        <row r="9">
          <cell r="J9">
            <v>1301695.3337871097</v>
          </cell>
        </row>
        <row r="10">
          <cell r="J10">
            <v>1874845.0769533664</v>
          </cell>
        </row>
        <row r="11">
          <cell r="J11">
            <v>4457504.7230358245</v>
          </cell>
        </row>
        <row r="12">
          <cell r="J12">
            <v>3918364.7899194681</v>
          </cell>
        </row>
        <row r="13">
          <cell r="J13">
            <v>928874.54562627629</v>
          </cell>
        </row>
        <row r="14">
          <cell r="J14">
            <v>1598362.3885519102</v>
          </cell>
        </row>
        <row r="15">
          <cell r="J15">
            <v>5242317.1372434022</v>
          </cell>
        </row>
        <row r="16">
          <cell r="J16">
            <v>1330473.1102253951</v>
          </cell>
        </row>
        <row r="17">
          <cell r="J17">
            <v>339922.67577394692</v>
          </cell>
        </row>
        <row r="18">
          <cell r="J18">
            <v>5144846.121548336</v>
          </cell>
        </row>
        <row r="19">
          <cell r="J19">
            <v>3783670.2239130256</v>
          </cell>
        </row>
        <row r="20">
          <cell r="J20">
            <v>592198.15506626421</v>
          </cell>
        </row>
        <row r="21">
          <cell r="J21">
            <v>1932653.4231671956</v>
          </cell>
        </row>
        <row r="22">
          <cell r="J22">
            <v>4776145.7899773438</v>
          </cell>
        </row>
        <row r="23">
          <cell r="J23">
            <v>1558314.7728954146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Rilevazione"/>
      <sheetName val="Detta-spesa"/>
    </sheetNames>
    <sheetDataSet>
      <sheetData sheetId="0" refreshError="1">
        <row r="4">
          <cell r="A4" t="str">
            <v>101</v>
          </cell>
        </row>
        <row r="5">
          <cell r="A5" t="str">
            <v>102</v>
          </cell>
        </row>
        <row r="6">
          <cell r="A6" t="str">
            <v>103</v>
          </cell>
        </row>
        <row r="7">
          <cell r="A7" t="str">
            <v>104</v>
          </cell>
        </row>
        <row r="8">
          <cell r="A8" t="str">
            <v>105</v>
          </cell>
        </row>
        <row r="9">
          <cell r="A9" t="str">
            <v>106</v>
          </cell>
        </row>
        <row r="10">
          <cell r="A10" t="str">
            <v>107</v>
          </cell>
        </row>
        <row r="11">
          <cell r="A11" t="str">
            <v>108</v>
          </cell>
        </row>
        <row r="12">
          <cell r="A12" t="str">
            <v>109</v>
          </cell>
        </row>
        <row r="13">
          <cell r="A13" t="str">
            <v>901</v>
          </cell>
        </row>
        <row r="14">
          <cell r="A14" t="str">
            <v>902</v>
          </cell>
        </row>
        <row r="15">
          <cell r="A15" t="str">
            <v>903</v>
          </cell>
        </row>
        <row r="16">
          <cell r="A16" t="str">
            <v>904</v>
          </cell>
        </row>
        <row r="17">
          <cell r="A17" t="str">
            <v>905</v>
          </cell>
        </row>
        <row r="18">
          <cell r="A18" t="str">
            <v>906</v>
          </cell>
        </row>
        <row r="19">
          <cell r="A19" t="str">
            <v>907</v>
          </cell>
        </row>
        <row r="20">
          <cell r="A20" t="str">
            <v>908</v>
          </cell>
        </row>
        <row r="21">
          <cell r="A21" t="str">
            <v>909</v>
          </cell>
        </row>
        <row r="22">
          <cell r="A22" t="str">
            <v>910</v>
          </cell>
        </row>
        <row r="23">
          <cell r="A23" t="str">
            <v>911</v>
          </cell>
        </row>
        <row r="24">
          <cell r="A24" t="str">
            <v>912</v>
          </cell>
        </row>
        <row r="25">
          <cell r="A25" t="str">
            <v>913</v>
          </cell>
        </row>
        <row r="26">
          <cell r="A26" t="str">
            <v>914</v>
          </cell>
        </row>
        <row r="27">
          <cell r="A27" t="str">
            <v>915</v>
          </cell>
        </row>
        <row r="28">
          <cell r="A28" t="str">
            <v>916</v>
          </cell>
        </row>
        <row r="29">
          <cell r="A29" t="str">
            <v>917</v>
          </cell>
        </row>
        <row r="30">
          <cell r="A30" t="str">
            <v>918</v>
          </cell>
        </row>
        <row r="31">
          <cell r="A31" t="str">
            <v>920</v>
          </cell>
        </row>
        <row r="32">
          <cell r="A32" t="str">
            <v>930</v>
          </cell>
        </row>
        <row r="33">
          <cell r="A33" t="str">
            <v>940</v>
          </cell>
        </row>
        <row r="34">
          <cell r="A34" t="str">
            <v>960</v>
          </cell>
        </row>
      </sheetData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  <sheetName val="System_Tabs"/>
      <sheetName val="Dati"/>
      <sheetName val="Parametri_Iniz"/>
    </sheetNames>
    <sheetDataSet>
      <sheetData sheetId="0"/>
      <sheetData sheetId="1" refreshError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"/>
      <sheetName val="Assunzioni generali"/>
      <sheetName val="Assunzioni economiche"/>
      <sheetName val="Assunzioni patrimoniali"/>
      <sheetName val="Conto economico"/>
      <sheetName val="Stato patrimoniale"/>
      <sheetName val="Fonte &amp; Impieghi"/>
      <sheetName val="Free Cash Flow"/>
      <sheetName val="WACC"/>
      <sheetName val="Valutazione DCF"/>
      <sheetName val="Valutazione DCF (2)"/>
      <sheetName val="Multipli"/>
      <sheetName val="Multipli impliciti"/>
      <sheetName val="Riepilogo Valutazioni"/>
      <sheetName val="Indici Hunter"/>
      <sheetName val="Indici comparables"/>
      <sheetName val="Schede comparables"/>
      <sheetName val="Bil. ve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t.Multipli"/>
      <sheetName val="Valutazione"/>
      <sheetName val="Società Quotate"/>
      <sheetName val="Facse"/>
      <sheetName val="Summary"/>
      <sheetName val="Descrizione"/>
      <sheetName val="Multipli transazioni"/>
      <sheetName val="Dati"/>
      <sheetName val="VALORI"/>
      <sheetName val="strutture"/>
      <sheetName val="Quadro programmatico 19-9-2005"/>
      <sheetName val="Quadro macro"/>
    </sheetNames>
    <sheetDataSet>
      <sheetData sheetId="0"/>
      <sheetData sheetId="1"/>
      <sheetData sheetId="2" refreshError="1">
        <row r="4">
          <cell r="B4" t="str">
            <v>MULTIPLI DELLE SOCIETA' QUOTATE</v>
          </cell>
          <cell r="P4" t="str">
            <v>MULTIPLI DELLE SOCIETA' QUOTATE</v>
          </cell>
        </row>
        <row r="5">
          <cell r="B5" t="str">
            <v>Fonte: Bloomberg revised</v>
          </cell>
          <cell r="P5" t="str">
            <v>Fonte: Bloomberg revised</v>
          </cell>
        </row>
        <row r="6">
          <cell r="B6" t="str">
            <v xml:space="preserve"> </v>
          </cell>
        </row>
        <row r="7">
          <cell r="B7" t="str">
            <v>SOCIETA' EUROPEE</v>
          </cell>
          <cell r="P7" t="str">
            <v>SOCIETA' EUROPEE</v>
          </cell>
        </row>
        <row r="8">
          <cell r="H8" t="str">
            <v>Average Market</v>
          </cell>
          <cell r="I8" t="str">
            <v>TEV</v>
          </cell>
          <cell r="J8" t="str">
            <v xml:space="preserve"> MULTIPLI (basati sui Dati finanziari degli ultimi 12 mesi)</v>
          </cell>
          <cell r="Q8" t="str">
            <v>RAW</v>
          </cell>
          <cell r="R8" t="str">
            <v>N° DI</v>
          </cell>
          <cell r="S8" t="str">
            <v xml:space="preserve">ULTIMI DODICI MESI </v>
          </cell>
          <cell r="Y8" t="str">
            <v>EBITDA%</v>
          </cell>
          <cell r="Z8" t="str">
            <v>EBIT%</v>
          </cell>
          <cell r="AA8" t="str">
            <v>ROI%</v>
          </cell>
          <cell r="AB8" t="str">
            <v>ROE%</v>
          </cell>
          <cell r="AC8" t="str">
            <v xml:space="preserve">Ultimo </v>
          </cell>
        </row>
        <row r="9">
          <cell r="B9" t="str">
            <v>SOCIETA'</v>
          </cell>
          <cell r="C9" t="str">
            <v>Valuta</v>
          </cell>
          <cell r="D9" t="str">
            <v>Prezzo al</v>
          </cell>
          <cell r="E9" t="str">
            <v>Valore</v>
          </cell>
          <cell r="F9" t="str">
            <v>MIN.</v>
          </cell>
          <cell r="G9" t="str">
            <v>MAX.</v>
          </cell>
          <cell r="H9" t="str">
            <v>Capitalization</v>
          </cell>
          <cell r="I9" t="str">
            <v>(in milioni)</v>
          </cell>
          <cell r="J9" t="str">
            <v>Fatturato</v>
          </cell>
          <cell r="K9" t="str">
            <v>EBITDA</v>
          </cell>
          <cell r="L9" t="str">
            <v>EBIT</v>
          </cell>
          <cell r="M9" t="str">
            <v>Utile</v>
          </cell>
          <cell r="N9" t="str">
            <v>Mezzi</v>
          </cell>
          <cell r="P9" t="str">
            <v>SOCIETA'</v>
          </cell>
          <cell r="Q9" t="str">
            <v>BETA</v>
          </cell>
          <cell r="R9" t="str">
            <v>AZIONI</v>
          </cell>
          <cell r="S9" t="str">
            <v>Posizione Fin.ria</v>
          </cell>
          <cell r="T9" t="str">
            <v>Fatturato</v>
          </cell>
          <cell r="U9" t="str">
            <v>EBITDA</v>
          </cell>
          <cell r="V9" t="str">
            <v>EBIT</v>
          </cell>
          <cell r="W9" t="str">
            <v>Utile</v>
          </cell>
          <cell r="X9" t="str">
            <v>Mezzi</v>
          </cell>
          <cell r="Y9" t="str">
            <v>su</v>
          </cell>
          <cell r="Z9" t="str">
            <v>su</v>
          </cell>
          <cell r="AA9" t="str">
            <v>su</v>
          </cell>
          <cell r="AB9" t="str">
            <v>su</v>
          </cell>
          <cell r="AC9" t="str">
            <v>dato</v>
          </cell>
        </row>
        <row r="10">
          <cell r="D10">
            <v>36938</v>
          </cell>
          <cell r="E10" t="str">
            <v>Medio</v>
          </cell>
          <cell r="F10" t="str">
            <v>52 settimane</v>
          </cell>
          <cell r="G10" t="str">
            <v>52 settimane</v>
          </cell>
          <cell r="H10" t="str">
            <v>(in milioni)</v>
          </cell>
          <cell r="J10" t="str">
            <v/>
          </cell>
          <cell r="M10" t="str">
            <v>netto</v>
          </cell>
          <cell r="N10" t="str">
            <v>propri</v>
          </cell>
          <cell r="R10" t="str">
            <v>MLN.</v>
          </cell>
          <cell r="S10" t="str">
            <v>Netta</v>
          </cell>
          <cell r="W10" t="str">
            <v>netto</v>
          </cell>
          <cell r="X10" t="str">
            <v>propri</v>
          </cell>
          <cell r="Y10" t="str">
            <v>Fatturato</v>
          </cell>
          <cell r="Z10" t="str">
            <v>Fatturato</v>
          </cell>
          <cell r="AA10" t="str">
            <v>C.I.N.</v>
          </cell>
          <cell r="AB10" t="str">
            <v>M.P.</v>
          </cell>
          <cell r="AC10" t="str">
            <v>disponibile</v>
          </cell>
        </row>
        <row r="11">
          <cell r="B11" t="str">
            <v>BODEGAS Y BEBIDAS</v>
          </cell>
          <cell r="C11" t="str">
            <v>EURO</v>
          </cell>
          <cell r="D11">
            <v>10</v>
          </cell>
          <cell r="E11">
            <v>10.84</v>
          </cell>
          <cell r="F11">
            <v>9.0500000000000007</v>
          </cell>
          <cell r="G11">
            <v>12.48</v>
          </cell>
          <cell r="H11">
            <v>192.76772</v>
          </cell>
          <cell r="I11">
            <v>294.41772000000003</v>
          </cell>
          <cell r="J11">
            <v>1.3356820687308608</v>
          </cell>
          <cell r="K11">
            <v>10.168113279226388</v>
          </cell>
          <cell r="L11">
            <v>12.825864517534308</v>
          </cell>
          <cell r="M11">
            <v>13.961593394654885</v>
          </cell>
          <cell r="N11">
            <v>1.4633069969371226</v>
          </cell>
          <cell r="P11" t="str">
            <v>BODEGAS Y BEBIDAS</v>
          </cell>
          <cell r="Q11">
            <v>0.37</v>
          </cell>
          <cell r="R11">
            <v>17.783000000000001</v>
          </cell>
          <cell r="S11">
            <v>101.65</v>
          </cell>
          <cell r="T11">
            <v>220.42500000000001</v>
          </cell>
          <cell r="U11">
            <v>28.954999999999998</v>
          </cell>
          <cell r="V11">
            <v>22.954999999999998</v>
          </cell>
          <cell r="W11">
            <v>13.807</v>
          </cell>
          <cell r="X11">
            <v>131.734298</v>
          </cell>
          <cell r="Y11">
            <v>0.13135987297266644</v>
          </cell>
          <cell r="Z11">
            <v>0.10413973006691617</v>
          </cell>
          <cell r="AA11">
            <v>7.7967453861133074E-2</v>
          </cell>
          <cell r="AB11">
            <v>0.10480945516557882</v>
          </cell>
          <cell r="AC11" t="str">
            <v>dec-00 LE</v>
          </cell>
        </row>
        <row r="12">
          <cell r="B12" t="str">
            <v xml:space="preserve"> BYB SM (ESP)</v>
          </cell>
          <cell r="P12" t="str">
            <v xml:space="preserve"> BYB SM (ESP)</v>
          </cell>
        </row>
        <row r="13">
          <cell r="B13" t="str">
            <v>BARON DE LEY</v>
          </cell>
          <cell r="C13" t="str">
            <v>EURO</v>
          </cell>
          <cell r="D13">
            <v>22.49</v>
          </cell>
          <cell r="E13">
            <v>22.54</v>
          </cell>
          <cell r="F13">
            <v>18.41</v>
          </cell>
          <cell r="G13">
            <v>27.14</v>
          </cell>
          <cell r="H13">
            <v>174.23420000000002</v>
          </cell>
          <cell r="I13">
            <v>199.6842</v>
          </cell>
          <cell r="J13">
            <v>3.9217589410216624</v>
          </cell>
          <cell r="K13">
            <v>9.4186217631243814</v>
          </cell>
          <cell r="L13">
            <v>11.780778761061947</v>
          </cell>
          <cell r="M13">
            <v>11.811687343230968</v>
          </cell>
          <cell r="N13">
            <v>2.2895427069645207</v>
          </cell>
          <cell r="P13" t="str">
            <v>BARON DE LEY</v>
          </cell>
          <cell r="Q13">
            <v>0.51</v>
          </cell>
          <cell r="R13">
            <v>7.73</v>
          </cell>
          <cell r="S13">
            <v>25.45</v>
          </cell>
          <cell r="T13">
            <v>50.917000000000002</v>
          </cell>
          <cell r="U13">
            <v>21.201000000000001</v>
          </cell>
          <cell r="V13">
            <v>16.95</v>
          </cell>
          <cell r="W13">
            <v>14.750999999999999</v>
          </cell>
          <cell r="X13">
            <v>76.099999999999994</v>
          </cell>
          <cell r="Y13">
            <v>0.41638352613076185</v>
          </cell>
          <cell r="Z13">
            <v>0.33289471100025531</v>
          </cell>
          <cell r="AA13">
            <v>8.4884031886348535E-2</v>
          </cell>
          <cell r="AB13">
            <v>0.19383705650459923</v>
          </cell>
          <cell r="AC13" t="str">
            <v>dec-00 LE</v>
          </cell>
        </row>
        <row r="14">
          <cell r="B14" t="str">
            <v>BDL SM (ESP)</v>
          </cell>
          <cell r="P14" t="str">
            <v>BDL SM (ESP)</v>
          </cell>
        </row>
        <row r="15">
          <cell r="B15" t="str">
            <v>BODEGAS RIOJANAS SA</v>
          </cell>
          <cell r="C15" t="str">
            <v>EURO</v>
          </cell>
          <cell r="D15">
            <v>8.6</v>
          </cell>
          <cell r="E15">
            <v>9.33</v>
          </cell>
          <cell r="F15">
            <v>8.0299999999999994</v>
          </cell>
          <cell r="G15">
            <v>10.69</v>
          </cell>
          <cell r="H15">
            <v>50.755200000000002</v>
          </cell>
          <cell r="I15">
            <v>62.855200000000004</v>
          </cell>
          <cell r="J15">
            <v>3.6332485549132949</v>
          </cell>
          <cell r="K15">
            <v>8.6103013698630146</v>
          </cell>
          <cell r="L15">
            <v>9.9770158730158744</v>
          </cell>
          <cell r="M15">
            <v>13.014153846153848</v>
          </cell>
          <cell r="N15">
            <v>2.6713263157894738</v>
          </cell>
          <cell r="P15" t="str">
            <v>BODEGAS RIOJANAS SA</v>
          </cell>
          <cell r="Q15">
            <v>0.38</v>
          </cell>
          <cell r="R15">
            <v>5.44</v>
          </cell>
          <cell r="S15">
            <v>12.1</v>
          </cell>
          <cell r="T15">
            <v>17.3</v>
          </cell>
          <cell r="U15">
            <v>7.3</v>
          </cell>
          <cell r="V15">
            <v>6.3</v>
          </cell>
          <cell r="W15">
            <v>3.9</v>
          </cell>
          <cell r="X15">
            <v>19</v>
          </cell>
          <cell r="Y15">
            <v>0.4219653179190751</v>
          </cell>
          <cell r="Z15">
            <v>0.36416184971098264</v>
          </cell>
          <cell r="AA15">
            <v>0.10023037075691429</v>
          </cell>
          <cell r="AB15">
            <v>0.20526315789473684</v>
          </cell>
          <cell r="AC15" t="str">
            <v>dec-99</v>
          </cell>
        </row>
        <row r="16">
          <cell r="B16" t="str">
            <v>RIO SM (ESP)</v>
          </cell>
          <cell r="P16" t="str">
            <v>RIO SM (ESP)</v>
          </cell>
        </row>
        <row r="17">
          <cell r="B17" t="str">
            <v>HAWESKO HOLDING AG</v>
          </cell>
          <cell r="C17" t="str">
            <v>EURO</v>
          </cell>
          <cell r="D17">
            <v>15.97</v>
          </cell>
          <cell r="E17">
            <v>18.2</v>
          </cell>
          <cell r="F17">
            <v>12.2</v>
          </cell>
          <cell r="G17">
            <v>29</v>
          </cell>
          <cell r="H17">
            <v>80.171000000000006</v>
          </cell>
          <cell r="I17">
            <v>210.07100000000003</v>
          </cell>
          <cell r="J17">
            <v>0.85944994424349408</v>
          </cell>
          <cell r="K17">
            <v>13.380473599528433</v>
          </cell>
          <cell r="L17">
            <v>17.666706552398821</v>
          </cell>
          <cell r="M17">
            <v>14.085850904768487</v>
          </cell>
          <cell r="N17">
            <v>1.6198434600206613</v>
          </cell>
          <cell r="P17" t="str">
            <v>HAWESKO HOLDING AG</v>
          </cell>
          <cell r="Q17">
            <v>0.5</v>
          </cell>
          <cell r="R17">
            <v>4.4050000000000002</v>
          </cell>
          <cell r="S17">
            <v>129.9</v>
          </cell>
          <cell r="T17">
            <v>244.42493877279722</v>
          </cell>
          <cell r="U17">
            <v>15.699817980090296</v>
          </cell>
          <cell r="V17">
            <v>11.890784475133321</v>
          </cell>
          <cell r="W17">
            <v>5.691597940516302</v>
          </cell>
          <cell r="X17">
            <v>49.493054099793952</v>
          </cell>
          <cell r="Y17">
            <v>6.4231653524863541E-2</v>
          </cell>
          <cell r="Z17">
            <v>4.8648000219757778E-2</v>
          </cell>
          <cell r="AA17">
            <v>5.6603645791819528E-2</v>
          </cell>
          <cell r="AB17">
            <v>0.11499791322314049</v>
          </cell>
          <cell r="AC17">
            <v>36770</v>
          </cell>
        </row>
        <row r="18">
          <cell r="B18" t="str">
            <v>HAW GR (GER)</v>
          </cell>
          <cell r="P18" t="str">
            <v>HAW GR (GER)</v>
          </cell>
        </row>
        <row r="19">
          <cell r="B19" t="str">
            <v>FEDERICO PATERNINA SA</v>
          </cell>
          <cell r="C19" t="str">
            <v>EURO</v>
          </cell>
          <cell r="D19">
            <v>6.8</v>
          </cell>
          <cell r="E19">
            <v>8.5</v>
          </cell>
          <cell r="F19">
            <v>6.5</v>
          </cell>
          <cell r="G19">
            <v>10.82</v>
          </cell>
          <cell r="H19">
            <v>52.215499999999999</v>
          </cell>
          <cell r="I19">
            <v>82.715499999999992</v>
          </cell>
          <cell r="J19">
            <v>1.458827160493827</v>
          </cell>
          <cell r="K19">
            <v>7.0097881355932188</v>
          </cell>
          <cell r="L19">
            <v>8.0306310679611634</v>
          </cell>
          <cell r="M19">
            <v>8.7025833333333331</v>
          </cell>
          <cell r="N19">
            <v>0.91126527050610817</v>
          </cell>
          <cell r="P19" t="str">
            <v>FEDERICO PATERNINA SA</v>
          </cell>
          <cell r="Q19">
            <v>0.37</v>
          </cell>
          <cell r="R19">
            <v>6.1429999999999998</v>
          </cell>
          <cell r="S19">
            <v>30.5</v>
          </cell>
          <cell r="T19">
            <v>56.7</v>
          </cell>
          <cell r="U19">
            <v>11.8</v>
          </cell>
          <cell r="V19">
            <v>10.3</v>
          </cell>
          <cell r="W19">
            <v>6</v>
          </cell>
          <cell r="X19">
            <v>57.3</v>
          </cell>
          <cell r="Y19">
            <v>0.20811287477954143</v>
          </cell>
          <cell r="Z19">
            <v>0.18165784832451498</v>
          </cell>
          <cell r="AA19">
            <v>0.12452321511687654</v>
          </cell>
          <cell r="AB19">
            <v>0.10471204188481675</v>
          </cell>
          <cell r="AC19" t="str">
            <v>dec-99</v>
          </cell>
        </row>
        <row r="20">
          <cell r="B20" t="str">
            <v xml:space="preserve"> PAT SM (ESP)</v>
          </cell>
          <cell r="P20" t="str">
            <v xml:space="preserve"> PAT SM (ESP)</v>
          </cell>
        </row>
        <row r="21">
          <cell r="B21" t="str">
            <v>CIA VINICOLA  DEL NORTE SA</v>
          </cell>
          <cell r="C21" t="str">
            <v>EURO</v>
          </cell>
          <cell r="D21">
            <v>14.94</v>
          </cell>
          <cell r="E21">
            <v>14.56</v>
          </cell>
          <cell r="F21">
            <v>13.56</v>
          </cell>
          <cell r="G21">
            <v>15.03</v>
          </cell>
          <cell r="H21">
            <v>207.48000000000002</v>
          </cell>
          <cell r="I21">
            <v>211.58</v>
          </cell>
          <cell r="J21">
            <v>6.3728915662650598</v>
          </cell>
          <cell r="K21">
            <v>17.631666666666668</v>
          </cell>
          <cell r="L21">
            <v>20.150476190476191</v>
          </cell>
          <cell r="M21">
            <v>22.309677419354838</v>
          </cell>
          <cell r="N21">
            <v>4.1830645161290327</v>
          </cell>
          <cell r="P21" t="str">
            <v>CIA VINICOLA  DEL NORTE SA</v>
          </cell>
          <cell r="Q21">
            <v>0.4</v>
          </cell>
          <cell r="R21">
            <v>14.25</v>
          </cell>
          <cell r="S21">
            <v>4.0999999999999996</v>
          </cell>
          <cell r="T21">
            <v>33.200000000000003</v>
          </cell>
          <cell r="U21">
            <v>12</v>
          </cell>
          <cell r="V21">
            <v>10.5</v>
          </cell>
          <cell r="W21">
            <v>9.3000000000000007</v>
          </cell>
          <cell r="X21">
            <v>49.6</v>
          </cell>
          <cell r="Y21">
            <v>0.36144578313253006</v>
          </cell>
          <cell r="Z21">
            <v>0.31626506024096385</v>
          </cell>
          <cell r="AA21">
            <v>4.9626618773040927E-2</v>
          </cell>
          <cell r="AB21">
            <v>0.1875</v>
          </cell>
          <cell r="AC21" t="str">
            <v>dec-99</v>
          </cell>
        </row>
        <row r="22">
          <cell r="B22" t="str">
            <v>CUN SM (ESP)</v>
          </cell>
          <cell r="P22" t="str">
            <v>CUN SM (ESP)</v>
          </cell>
        </row>
        <row r="23">
          <cell r="B23" t="str">
            <v>SEKTKELLERI SCHLOSS W. AG</v>
          </cell>
          <cell r="C23" t="str">
            <v>EURO</v>
          </cell>
          <cell r="D23">
            <v>8.25</v>
          </cell>
          <cell r="E23">
            <v>9.52</v>
          </cell>
          <cell r="F23">
            <v>7.11</v>
          </cell>
          <cell r="G23">
            <v>10.5</v>
          </cell>
          <cell r="H23">
            <v>75.398399999999995</v>
          </cell>
          <cell r="I23">
            <v>170.29840000000002</v>
          </cell>
          <cell r="J23">
            <v>0.51033383278393774</v>
          </cell>
          <cell r="K23">
            <v>6.330795539033458</v>
          </cell>
          <cell r="L23">
            <v>12.077900709219859</v>
          </cell>
          <cell r="M23">
            <v>50.265599999999999</v>
          </cell>
          <cell r="N23">
            <v>1.481304518664047</v>
          </cell>
          <cell r="P23" t="str">
            <v>SEKTKELLERI SCHLOSS W. AG</v>
          </cell>
          <cell r="Q23">
            <v>0.35</v>
          </cell>
          <cell r="R23">
            <v>7.92</v>
          </cell>
          <cell r="S23">
            <v>94.9</v>
          </cell>
          <cell r="T23">
            <v>333.7</v>
          </cell>
          <cell r="U23">
            <v>26.9</v>
          </cell>
          <cell r="V23">
            <v>14.1</v>
          </cell>
          <cell r="W23">
            <v>1.5</v>
          </cell>
          <cell r="X23">
            <v>50.9</v>
          </cell>
          <cell r="Y23">
            <v>8.0611327539706318E-2</v>
          </cell>
          <cell r="Z23">
            <v>4.2253521126760563E-2</v>
          </cell>
          <cell r="AA23">
            <v>8.2795845410174138E-2</v>
          </cell>
          <cell r="AB23">
            <v>2.9469548133595286E-2</v>
          </cell>
          <cell r="AC23" t="str">
            <v>june-00</v>
          </cell>
        </row>
        <row r="24">
          <cell r="B24" t="str">
            <v xml:space="preserve"> SWA GR (GER)</v>
          </cell>
          <cell r="P24" t="str">
            <v xml:space="preserve"> SWA GR (GER)</v>
          </cell>
        </row>
        <row r="26">
          <cell r="X26" t="str">
            <v>Media</v>
          </cell>
          <cell r="Y26">
            <v>0.24058719371416354</v>
          </cell>
          <cell r="Z26">
            <v>0.19857438867002158</v>
          </cell>
          <cell r="AA26">
            <v>8.2375883085186716E-2</v>
          </cell>
          <cell r="AB26">
            <v>0.13436988182949533</v>
          </cell>
        </row>
        <row r="27">
          <cell r="H27" t="str">
            <v xml:space="preserve">MAX. </v>
          </cell>
          <cell r="J27">
            <v>6.3728915662650598</v>
          </cell>
          <cell r="K27">
            <v>17.631666666666668</v>
          </cell>
          <cell r="L27">
            <v>20.150476190476191</v>
          </cell>
          <cell r="M27">
            <v>50.265599999999999</v>
          </cell>
          <cell r="N27">
            <v>4.1830645161290327</v>
          </cell>
        </row>
        <row r="28">
          <cell r="H28" t="str">
            <v xml:space="preserve">MIN. </v>
          </cell>
          <cell r="J28">
            <v>0.51033383278393774</v>
          </cell>
          <cell r="K28">
            <v>6.330795539033458</v>
          </cell>
          <cell r="L28">
            <v>8.0306310679611634</v>
          </cell>
          <cell r="M28">
            <v>8.7025833333333331</v>
          </cell>
          <cell r="N28">
            <v>0.91126527050610817</v>
          </cell>
          <cell r="W28" t="str">
            <v xml:space="preserve">DUCA dati </v>
          </cell>
          <cell r="X28">
            <v>2000</v>
          </cell>
          <cell r="Y28">
            <v>0.15642549639579037</v>
          </cell>
          <cell r="Z28">
            <v>0.11104600023484203</v>
          </cell>
          <cell r="AA28">
            <v>0.12946528944882782</v>
          </cell>
          <cell r="AB28">
            <v>5.8081575141747457E-2</v>
          </cell>
        </row>
        <row r="29">
          <cell r="H29" t="str">
            <v xml:space="preserve">Average </v>
          </cell>
          <cell r="J29">
            <v>2.5845988669217341</v>
          </cell>
          <cell r="K29">
            <v>10.36425147900508</v>
          </cell>
          <cell r="L29">
            <v>13.21562481023831</v>
          </cell>
          <cell r="M29">
            <v>19.164449463070905</v>
          </cell>
          <cell r="N29">
            <v>2.0885219692872807</v>
          </cell>
        </row>
        <row r="30">
          <cell r="H30" t="str">
            <v>Mediana</v>
          </cell>
          <cell r="J30">
            <v>1.458827160493827</v>
          </cell>
          <cell r="K30">
            <v>9.4186217631243814</v>
          </cell>
          <cell r="L30">
            <v>12.077900709219859</v>
          </cell>
          <cell r="M30">
            <v>13.961593394654885</v>
          </cell>
          <cell r="N30">
            <v>1.6198434600206613</v>
          </cell>
        </row>
        <row r="32">
          <cell r="B32" t="str">
            <v>MULTIPLI DELLE SOCIETA' QUOTATE</v>
          </cell>
          <cell r="P32" t="str">
            <v>MULTIPLI DELLE SOCIETA' QUOTATE</v>
          </cell>
        </row>
        <row r="34">
          <cell r="B34" t="str">
            <v>Fonte: Bloomberg revised</v>
          </cell>
        </row>
        <row r="35">
          <cell r="B35" t="str">
            <v>SOCIETA' EXTRA EUROPEE</v>
          </cell>
          <cell r="P35" t="str">
            <v>SOCIETA' EXTRA EUROPEE</v>
          </cell>
        </row>
        <row r="36">
          <cell r="H36" t="str">
            <v>Average Market</v>
          </cell>
          <cell r="I36" t="str">
            <v>TEV</v>
          </cell>
          <cell r="J36" t="str">
            <v xml:space="preserve"> MULTIPLI (basati sui Dati finanziari degli ultimi 12 mesi)</v>
          </cell>
          <cell r="Q36" t="str">
            <v>RAW</v>
          </cell>
          <cell r="R36" t="str">
            <v>N° DI</v>
          </cell>
          <cell r="S36" t="str">
            <v xml:space="preserve">ULTIMI DODICI MESI </v>
          </cell>
          <cell r="Y36" t="str">
            <v>EBITDA%</v>
          </cell>
          <cell r="Z36" t="str">
            <v>EBIT%</v>
          </cell>
          <cell r="AA36" t="str">
            <v>ROI %</v>
          </cell>
          <cell r="AB36" t="str">
            <v>ROE %</v>
          </cell>
          <cell r="AC36" t="str">
            <v xml:space="preserve">Ultimo </v>
          </cell>
        </row>
        <row r="37">
          <cell r="B37" t="str">
            <v>SOCIETA'</v>
          </cell>
          <cell r="C37" t="str">
            <v>Valuta</v>
          </cell>
          <cell r="D37" t="str">
            <v>Prezzo al</v>
          </cell>
          <cell r="E37" t="str">
            <v>Valore</v>
          </cell>
          <cell r="F37" t="str">
            <v>MIN.</v>
          </cell>
          <cell r="G37" t="str">
            <v>MAX.</v>
          </cell>
          <cell r="H37" t="str">
            <v>Capitalization</v>
          </cell>
          <cell r="I37" t="str">
            <v>(in milioni)</v>
          </cell>
          <cell r="J37" t="str">
            <v>Fatturato</v>
          </cell>
          <cell r="K37" t="str">
            <v>EBITDA</v>
          </cell>
          <cell r="L37" t="str">
            <v>EBIT</v>
          </cell>
          <cell r="M37" t="str">
            <v>Utile</v>
          </cell>
          <cell r="N37" t="str">
            <v>Mezzi</v>
          </cell>
          <cell r="P37" t="str">
            <v>SOCIETA'</v>
          </cell>
          <cell r="Q37" t="str">
            <v>BETA</v>
          </cell>
          <cell r="R37" t="str">
            <v>AZIONI</v>
          </cell>
          <cell r="S37" t="str">
            <v>Posizione Fin.ria</v>
          </cell>
          <cell r="T37" t="str">
            <v>Fatturato</v>
          </cell>
          <cell r="U37" t="str">
            <v>EBITDA</v>
          </cell>
          <cell r="V37" t="str">
            <v>EBIT</v>
          </cell>
          <cell r="W37" t="str">
            <v>Utile</v>
          </cell>
          <cell r="X37" t="str">
            <v>Mezzi</v>
          </cell>
          <cell r="Y37" t="str">
            <v>su</v>
          </cell>
          <cell r="Z37" t="str">
            <v>su</v>
          </cell>
          <cell r="AA37" t="str">
            <v>su</v>
          </cell>
          <cell r="AB37" t="str">
            <v>su</v>
          </cell>
          <cell r="AC37" t="str">
            <v>dato</v>
          </cell>
        </row>
        <row r="38">
          <cell r="D38">
            <v>36938</v>
          </cell>
          <cell r="E38" t="str">
            <v>Medio</v>
          </cell>
          <cell r="F38" t="str">
            <v>52 settimane</v>
          </cell>
          <cell r="G38" t="str">
            <v>52 settimane</v>
          </cell>
          <cell r="H38" t="str">
            <v>(in milioni)</v>
          </cell>
          <cell r="J38" t="str">
            <v/>
          </cell>
          <cell r="M38" t="str">
            <v>netto</v>
          </cell>
          <cell r="N38" t="str">
            <v>propri</v>
          </cell>
          <cell r="R38" t="str">
            <v>MLN.</v>
          </cell>
          <cell r="S38" t="str">
            <v>Netta</v>
          </cell>
          <cell r="W38" t="str">
            <v>netto</v>
          </cell>
          <cell r="X38" t="str">
            <v>propri</v>
          </cell>
          <cell r="Y38" t="str">
            <v>Fatturato</v>
          </cell>
          <cell r="Z38" t="str">
            <v>Fatturato</v>
          </cell>
          <cell r="AA38" t="str">
            <v>C.I.N.</v>
          </cell>
          <cell r="AB38" t="str">
            <v>M.P.</v>
          </cell>
          <cell r="AC38" t="str">
            <v>disponibile</v>
          </cell>
        </row>
        <row r="39">
          <cell r="B39" t="str">
            <v>PETALUMA LIMITED</v>
          </cell>
          <cell r="C39" t="str">
            <v>AUD</v>
          </cell>
          <cell r="D39">
            <v>4.8</v>
          </cell>
          <cell r="E39">
            <v>4.76</v>
          </cell>
          <cell r="F39">
            <v>4.09</v>
          </cell>
          <cell r="G39">
            <v>5.3</v>
          </cell>
          <cell r="H39">
            <v>119.11899999999999</v>
          </cell>
          <cell r="I39">
            <v>155.95899999999997</v>
          </cell>
          <cell r="J39">
            <v>3.7653066151617569</v>
          </cell>
          <cell r="K39">
            <v>12.20336463223787</v>
          </cell>
          <cell r="L39">
            <v>15.549252243270187</v>
          </cell>
          <cell r="M39">
            <v>18.907777777777778</v>
          </cell>
          <cell r="N39">
            <v>2.1094209314680361</v>
          </cell>
          <cell r="P39" t="str">
            <v>PETALUMA LIMITED</v>
          </cell>
          <cell r="Q39">
            <v>0.37</v>
          </cell>
          <cell r="R39">
            <v>25.024999999999999</v>
          </cell>
          <cell r="S39">
            <v>36.839999999999996</v>
          </cell>
          <cell r="T39">
            <v>41.42</v>
          </cell>
          <cell r="U39">
            <v>12.78</v>
          </cell>
          <cell r="V39">
            <v>10.029999999999999</v>
          </cell>
          <cell r="W39">
            <v>6.3</v>
          </cell>
          <cell r="X39">
            <v>56.47</v>
          </cell>
          <cell r="Y39">
            <v>0.30854659584741667</v>
          </cell>
          <cell r="Z39">
            <v>0.24215354901014</v>
          </cell>
          <cell r="AA39">
            <v>0.10749115850391168</v>
          </cell>
          <cell r="AB39">
            <v>0.11156366212148043</v>
          </cell>
          <cell r="AC39" t="str">
            <v>june-00</v>
          </cell>
        </row>
        <row r="40">
          <cell r="B40" t="str">
            <v>PLM AU (AUSTR.)</v>
          </cell>
          <cell r="P40" t="str">
            <v>PLM AU (AUSTR.)</v>
          </cell>
        </row>
        <row r="41">
          <cell r="B41" t="str">
            <v>PETER LEHMANN WINES LTD</v>
          </cell>
          <cell r="C41" t="str">
            <v>AUD</v>
          </cell>
          <cell r="D41">
            <v>2.35</v>
          </cell>
          <cell r="E41">
            <v>2.2799999999999998</v>
          </cell>
          <cell r="F41">
            <v>2.1</v>
          </cell>
          <cell r="G41">
            <v>2.5499999999999998</v>
          </cell>
          <cell r="H41">
            <v>79.626719999999992</v>
          </cell>
          <cell r="I41">
            <v>91.766719999999992</v>
          </cell>
          <cell r="J41">
            <v>2.5203713265586378</v>
          </cell>
          <cell r="K41">
            <v>10.17369401330377</v>
          </cell>
          <cell r="L41">
            <v>11.24592156862745</v>
          </cell>
          <cell r="M41">
            <v>15.893556886227543</v>
          </cell>
          <cell r="N41">
            <v>2.6631010033444813</v>
          </cell>
          <cell r="P41" t="str">
            <v>PETER LEHMANN WINES LTD</v>
          </cell>
          <cell r="Q41">
            <v>0.6</v>
          </cell>
          <cell r="R41">
            <v>34.923999999999999</v>
          </cell>
          <cell r="S41">
            <v>12.139999999999999</v>
          </cell>
          <cell r="T41">
            <v>36.409999999999997</v>
          </cell>
          <cell r="U41">
            <v>9.02</v>
          </cell>
          <cell r="V41">
            <v>8.16</v>
          </cell>
          <cell r="W41">
            <v>5.01</v>
          </cell>
          <cell r="X41">
            <v>29.9</v>
          </cell>
          <cell r="Y41">
            <v>0.24773413897280969</v>
          </cell>
          <cell r="Z41">
            <v>0.2241142543257347</v>
          </cell>
          <cell r="AA41">
            <v>0.19410085632730734</v>
          </cell>
          <cell r="AB41">
            <v>0.16755852842809366</v>
          </cell>
          <cell r="AC41" t="str">
            <v>june-00</v>
          </cell>
        </row>
        <row r="42">
          <cell r="B42" t="str">
            <v>PLW AU (AUSTR.)</v>
          </cell>
          <cell r="P42" t="str">
            <v>PLW AU (AUSTR.)</v>
          </cell>
        </row>
        <row r="43">
          <cell r="B43" t="str">
            <v>CRANSWICK PREMIUM WINES LTD</v>
          </cell>
          <cell r="C43" t="str">
            <v>AUD</v>
          </cell>
          <cell r="D43">
            <v>1.27</v>
          </cell>
          <cell r="E43">
            <v>2.4</v>
          </cell>
          <cell r="F43">
            <v>1.27</v>
          </cell>
          <cell r="G43">
            <v>2.8</v>
          </cell>
          <cell r="H43">
            <v>111.408</v>
          </cell>
          <cell r="I43">
            <v>148.62800000000001</v>
          </cell>
          <cell r="J43">
            <v>2.7336398749310287</v>
          </cell>
          <cell r="K43">
            <v>11.730702446724548</v>
          </cell>
          <cell r="L43">
            <v>15.259548254620125</v>
          </cell>
          <cell r="M43">
            <v>16.335483870967742</v>
          </cell>
          <cell r="N43">
            <v>1.7960341770111237</v>
          </cell>
          <cell r="P43" t="str">
            <v>CRANSWICK PREMIUM WINES LTD</v>
          </cell>
          <cell r="Q43">
            <v>0.74</v>
          </cell>
          <cell r="R43">
            <v>46.42</v>
          </cell>
          <cell r="S43">
            <v>37.220000000000006</v>
          </cell>
          <cell r="T43">
            <v>54.37</v>
          </cell>
          <cell r="U43">
            <v>12.67</v>
          </cell>
          <cell r="V43">
            <v>9.74</v>
          </cell>
          <cell r="W43">
            <v>6.82</v>
          </cell>
          <cell r="X43">
            <v>62.03</v>
          </cell>
          <cell r="Y43">
            <v>0.23303292256759242</v>
          </cell>
          <cell r="Z43">
            <v>0.17914290969284533</v>
          </cell>
          <cell r="AA43">
            <v>9.8136020151133499E-2</v>
          </cell>
          <cell r="AB43">
            <v>0.10994679993551508</v>
          </cell>
          <cell r="AC43" t="str">
            <v>june-00</v>
          </cell>
        </row>
        <row r="44">
          <cell r="B44" t="str">
            <v>CEW AU (AUSTR.)</v>
          </cell>
          <cell r="P44" t="str">
            <v>CEW AU (AUSTR.)</v>
          </cell>
        </row>
        <row r="45">
          <cell r="B45" t="str">
            <v>MONDAVI</v>
          </cell>
          <cell r="C45" t="str">
            <v>US$</v>
          </cell>
          <cell r="D45">
            <v>46.61</v>
          </cell>
          <cell r="E45">
            <v>41.26</v>
          </cell>
          <cell r="F45">
            <v>29.625</v>
          </cell>
          <cell r="G45">
            <v>54.5</v>
          </cell>
          <cell r="H45">
            <v>658.61679347999996</v>
          </cell>
          <cell r="I45">
            <v>974.49679347999995</v>
          </cell>
          <cell r="J45">
            <v>2.1942689727319808</v>
          </cell>
          <cell r="K45">
            <v>10.191349021961935</v>
          </cell>
          <cell r="L45">
            <v>12.795388569852941</v>
          </cell>
          <cell r="M45">
            <v>21.39755664327485</v>
          </cell>
          <cell r="N45">
            <v>1.8332594596670935</v>
          </cell>
          <cell r="P45" t="str">
            <v>MONDAVI</v>
          </cell>
          <cell r="Q45">
            <v>0.63</v>
          </cell>
          <cell r="R45">
            <v>15.962598</v>
          </cell>
          <cell r="S45">
            <v>315.88</v>
          </cell>
          <cell r="T45">
            <v>444.11</v>
          </cell>
          <cell r="U45">
            <v>95.619999999999976</v>
          </cell>
          <cell r="V45">
            <v>76.16</v>
          </cell>
          <cell r="W45">
            <v>30.78</v>
          </cell>
          <cell r="X45">
            <v>359.26</v>
          </cell>
          <cell r="Y45">
            <v>0.21530701853144485</v>
          </cell>
          <cell r="Z45">
            <v>0.17148904550674382</v>
          </cell>
          <cell r="AA45">
            <v>0.11280623278134905</v>
          </cell>
          <cell r="AB45">
            <v>8.5676112008016489E-2</v>
          </cell>
          <cell r="AC45" t="str">
            <v>sept-00</v>
          </cell>
        </row>
        <row r="46">
          <cell r="B46" t="str">
            <v>MOND US (USA)</v>
          </cell>
          <cell r="P46" t="str">
            <v>MOND US (USA)</v>
          </cell>
        </row>
        <row r="47">
          <cell r="B47" t="str">
            <v>CHALONE WINE GROUP LTD</v>
          </cell>
          <cell r="C47" t="str">
            <v>US$</v>
          </cell>
          <cell r="D47">
            <v>8.6</v>
          </cell>
          <cell r="E47">
            <v>8.44</v>
          </cell>
          <cell r="F47">
            <v>7.625</v>
          </cell>
          <cell r="G47">
            <v>10.625</v>
          </cell>
          <cell r="H47">
            <v>86.425600000000003</v>
          </cell>
          <cell r="I47">
            <v>144.8656</v>
          </cell>
          <cell r="J47">
            <v>2.5878099321186134</v>
          </cell>
          <cell r="K47">
            <v>12.214637436762223</v>
          </cell>
          <cell r="L47">
            <v>22.321355932203389</v>
          </cell>
          <cell r="M47">
            <v>34.160316205533597</v>
          </cell>
          <cell r="N47">
            <v>1.1063184843830005</v>
          </cell>
          <cell r="P47" t="str">
            <v>CHALONE WINE GROUP LTD</v>
          </cell>
          <cell r="Q47">
            <v>0.51</v>
          </cell>
          <cell r="R47">
            <v>10.24</v>
          </cell>
          <cell r="S47">
            <v>58.440000000000005</v>
          </cell>
          <cell r="T47">
            <v>55.980000000000004</v>
          </cell>
          <cell r="U47">
            <v>11.860000000000003</v>
          </cell>
          <cell r="V47">
            <v>6.49</v>
          </cell>
          <cell r="W47">
            <v>2.5300000000000002</v>
          </cell>
          <cell r="X47">
            <v>78.12</v>
          </cell>
          <cell r="Y47">
            <v>0.21186137906395144</v>
          </cell>
          <cell r="Z47">
            <v>0.11593426223651304</v>
          </cell>
          <cell r="AA47">
            <v>4.7524897480960754E-2</v>
          </cell>
          <cell r="AB47">
            <v>3.2386072708653353E-2</v>
          </cell>
          <cell r="AC47">
            <v>36799</v>
          </cell>
        </row>
        <row r="48">
          <cell r="B48" t="str">
            <v>CHLN US (USA)</v>
          </cell>
          <cell r="P48" t="str">
            <v>CHLN US (USA)</v>
          </cell>
        </row>
        <row r="49">
          <cell r="B49" t="str">
            <v>VINA SAN PEDRO SA</v>
          </cell>
          <cell r="C49" t="str">
            <v>CPL</v>
          </cell>
          <cell r="D49">
            <v>5</v>
          </cell>
          <cell r="E49">
            <v>4.9400000000000004</v>
          </cell>
          <cell r="F49">
            <v>4.51</v>
          </cell>
          <cell r="G49">
            <v>5.3</v>
          </cell>
          <cell r="H49">
            <v>100896.3878</v>
          </cell>
          <cell r="I49">
            <v>118331.3878</v>
          </cell>
          <cell r="J49">
            <v>2.7130270497065299</v>
          </cell>
          <cell r="K49">
            <v>17.191833183204999</v>
          </cell>
          <cell r="L49">
            <v>21.905106960385041</v>
          </cell>
          <cell r="M49">
            <v>23.779492764553382</v>
          </cell>
          <cell r="N49">
            <v>2.2774680104735676</v>
          </cell>
          <cell r="P49" t="str">
            <v>VINA SAN PEDRO SA</v>
          </cell>
          <cell r="Q49">
            <v>0.7</v>
          </cell>
          <cell r="R49">
            <v>20424.37</v>
          </cell>
          <cell r="S49">
            <v>17435</v>
          </cell>
          <cell r="T49">
            <v>43616</v>
          </cell>
          <cell r="U49">
            <v>6883</v>
          </cell>
          <cell r="V49">
            <v>5402</v>
          </cell>
          <cell r="W49">
            <v>4243</v>
          </cell>
          <cell r="X49">
            <v>44302</v>
          </cell>
          <cell r="Y49">
            <v>0.15780906089508437</v>
          </cell>
          <cell r="Z49">
            <v>0.1238536316947909</v>
          </cell>
          <cell r="AA49">
            <v>8.7500202471775437E-2</v>
          </cell>
          <cell r="AB49">
            <v>9.5774457135118049E-2</v>
          </cell>
          <cell r="AC49" t="str">
            <v>dec-99</v>
          </cell>
        </row>
        <row r="50">
          <cell r="B50" t="str">
            <v>SANPED CI (CHL)</v>
          </cell>
          <cell r="P50" t="str">
            <v>SANPED CI (CHL)</v>
          </cell>
        </row>
        <row r="51">
          <cell r="B51" t="str">
            <v>SOC.D ANONIMA VINA SANTA RITA</v>
          </cell>
          <cell r="C51" t="str">
            <v>CPL</v>
          </cell>
          <cell r="D51">
            <v>88</v>
          </cell>
          <cell r="E51">
            <v>74.489999999999995</v>
          </cell>
          <cell r="F51">
            <v>66</v>
          </cell>
          <cell r="G51">
            <v>90</v>
          </cell>
          <cell r="H51">
            <v>68016.819000000003</v>
          </cell>
          <cell r="I51">
            <v>82447.819000000003</v>
          </cell>
          <cell r="J51">
            <v>1.6243315142440602</v>
          </cell>
          <cell r="K51">
            <v>8.8415891689008053</v>
          </cell>
          <cell r="L51">
            <v>11.539232890132961</v>
          </cell>
          <cell r="M51">
            <v>14.74139986996099</v>
          </cell>
          <cell r="N51">
            <v>1.3162422641509435</v>
          </cell>
          <cell r="P51" t="str">
            <v>SOC.D ANONIMA VINA SANTA RITA</v>
          </cell>
          <cell r="Q51" t="str">
            <v>N.D.</v>
          </cell>
          <cell r="R51">
            <v>913.1</v>
          </cell>
          <cell r="S51">
            <v>14431</v>
          </cell>
          <cell r="T51">
            <v>50758</v>
          </cell>
          <cell r="U51">
            <v>9325</v>
          </cell>
          <cell r="V51">
            <v>7145</v>
          </cell>
          <cell r="W51">
            <v>4614</v>
          </cell>
          <cell r="X51">
            <v>51675</v>
          </cell>
          <cell r="Y51">
            <v>0.18371488238307263</v>
          </cell>
          <cell r="Z51">
            <v>0.14076598762756609</v>
          </cell>
          <cell r="AA51">
            <v>0.10808398632499319</v>
          </cell>
          <cell r="AB51">
            <v>8.9288824383164003E-2</v>
          </cell>
          <cell r="AC51" t="str">
            <v>dec-99</v>
          </cell>
        </row>
        <row r="52">
          <cell r="B52" t="str">
            <v>STARIT CI (CHL)</v>
          </cell>
          <cell r="P52" t="str">
            <v>STARIT CI (CHL)</v>
          </cell>
        </row>
        <row r="54">
          <cell r="X54" t="str">
            <v>Media</v>
          </cell>
          <cell r="Y54">
            <v>0.22257228546591029</v>
          </cell>
          <cell r="Z54">
            <v>0.17106480572776198</v>
          </cell>
          <cell r="AA54">
            <v>0.10794905057734727</v>
          </cell>
          <cell r="AB54">
            <v>9.8884922388577295E-2</v>
          </cell>
        </row>
        <row r="55">
          <cell r="H55" t="str">
            <v xml:space="preserve">MAX. </v>
          </cell>
          <cell r="J55">
            <v>3.7653066151617569</v>
          </cell>
          <cell r="K55">
            <v>17.191833183204999</v>
          </cell>
          <cell r="L55">
            <v>22.321355932203389</v>
          </cell>
          <cell r="M55">
            <v>34.160316205533597</v>
          </cell>
          <cell r="N55">
            <v>2.6631010033444813</v>
          </cell>
        </row>
        <row r="56">
          <cell r="H56" t="str">
            <v xml:space="preserve">MIN. </v>
          </cell>
          <cell r="J56">
            <v>1.6243315142440602</v>
          </cell>
          <cell r="K56">
            <v>8.8415891689008053</v>
          </cell>
          <cell r="L56">
            <v>11.24592156862745</v>
          </cell>
          <cell r="M56">
            <v>14.74139986996099</v>
          </cell>
          <cell r="N56">
            <v>1.1063184843830005</v>
          </cell>
          <cell r="W56" t="str">
            <v xml:space="preserve">DUCA dati </v>
          </cell>
          <cell r="X56">
            <v>2000</v>
          </cell>
          <cell r="Y56">
            <v>0.15642549639579037</v>
          </cell>
          <cell r="Z56">
            <v>0.11104600023484203</v>
          </cell>
          <cell r="AA56">
            <v>0.12946528944882782</v>
          </cell>
          <cell r="AB56">
            <v>5.8081575141747457E-2</v>
          </cell>
        </row>
        <row r="57">
          <cell r="H57" t="str">
            <v xml:space="preserve">Average </v>
          </cell>
          <cell r="J57">
            <v>2.591250755064658</v>
          </cell>
          <cell r="K57">
            <v>11.792452843299449</v>
          </cell>
          <cell r="L57">
            <v>15.802258059870299</v>
          </cell>
          <cell r="M57">
            <v>20.745083431185122</v>
          </cell>
          <cell r="N57">
            <v>1.8716920472140353</v>
          </cell>
        </row>
        <row r="58">
          <cell r="H58" t="str">
            <v>Mediana</v>
          </cell>
          <cell r="J58">
            <v>2.5878099321186134</v>
          </cell>
          <cell r="K58">
            <v>11.730702446724548</v>
          </cell>
          <cell r="L58">
            <v>15.259548254620125</v>
          </cell>
          <cell r="M58">
            <v>18.907777777777778</v>
          </cell>
          <cell r="N58">
            <v>1.8332594596670935</v>
          </cell>
        </row>
        <row r="60">
          <cell r="H60" t="str">
            <v>Multipli intero campione</v>
          </cell>
        </row>
        <row r="61">
          <cell r="H61" t="str">
            <v xml:space="preserve">MAX. </v>
          </cell>
          <cell r="J61">
            <v>6.3728915662650598</v>
          </cell>
          <cell r="K61">
            <v>17.631666666666668</v>
          </cell>
          <cell r="L61">
            <v>22.321355932203389</v>
          </cell>
          <cell r="M61">
            <v>50.265599999999999</v>
          </cell>
          <cell r="N61">
            <v>4.1830645161290327</v>
          </cell>
        </row>
        <row r="62">
          <cell r="H62" t="str">
            <v xml:space="preserve">MIN. </v>
          </cell>
          <cell r="J62">
            <v>0.51033383278393774</v>
          </cell>
          <cell r="K62">
            <v>6.330795539033458</v>
          </cell>
          <cell r="L62">
            <v>8.0306310679611634</v>
          </cell>
          <cell r="M62">
            <v>8.7025833333333331</v>
          </cell>
          <cell r="N62">
            <v>0.91126527050610817</v>
          </cell>
        </row>
        <row r="63">
          <cell r="H63" t="str">
            <v xml:space="preserve">Average </v>
          </cell>
          <cell r="J63">
            <v>2.5879248109931958</v>
          </cell>
          <cell r="K63">
            <v>11.078352161152264</v>
          </cell>
          <cell r="L63">
            <v>14.508941435054306</v>
          </cell>
          <cell r="M63">
            <v>19.954766447128016</v>
          </cell>
          <cell r="N63">
            <v>1.980107008250658</v>
          </cell>
        </row>
        <row r="64">
          <cell r="H64" t="str">
            <v>Mediana</v>
          </cell>
          <cell r="J64">
            <v>2.5540906293386256</v>
          </cell>
          <cell r="K64">
            <v>10.182521517632853</v>
          </cell>
          <cell r="L64">
            <v>12.810626543693624</v>
          </cell>
          <cell r="M64">
            <v>16.114520378597643</v>
          </cell>
          <cell r="N64">
            <v>1.8146468183391087</v>
          </cell>
        </row>
        <row r="87">
          <cell r="B87" t="str">
            <v xml:space="preserve">SINTESI DELL'ANALISI DELLE SOCIETA' QUOTATE </v>
          </cell>
        </row>
        <row r="88">
          <cell r="B88" t="str">
            <v/>
          </cell>
        </row>
        <row r="90">
          <cell r="B90" t="str">
            <v xml:space="preserve">(Dati in Lit. Mln) </v>
          </cell>
        </row>
        <row r="92">
          <cell r="B92" t="str">
            <v xml:space="preserve"> </v>
          </cell>
          <cell r="C92" t="str">
            <v>Dati</v>
          </cell>
          <cell r="D92" t="str">
            <v xml:space="preserve">                              MULTIPLI</v>
          </cell>
          <cell r="G92" t="str">
            <v xml:space="preserve">    VALORE DEL C.I.N.</v>
          </cell>
          <cell r="J92" t="str">
            <v>VALORE DEI MEZZI PROPRI</v>
          </cell>
        </row>
        <row r="93">
          <cell r="C93" t="str">
            <v>Bilancio</v>
          </cell>
        </row>
        <row r="94">
          <cell r="B94" t="str">
            <v>TOTALE CAMPIONE</v>
          </cell>
          <cell r="C94">
            <v>1999</v>
          </cell>
          <cell r="D94" t="str">
            <v>MIN.</v>
          </cell>
          <cell r="E94" t="str">
            <v>MAX.</v>
          </cell>
          <cell r="F94" t="str">
            <v>MEDIA</v>
          </cell>
          <cell r="G94" t="str">
            <v>MIN.</v>
          </cell>
          <cell r="H94" t="str">
            <v>MAX.</v>
          </cell>
          <cell r="I94" t="str">
            <v>MEDIA</v>
          </cell>
          <cell r="J94" t="str">
            <v>MIN.</v>
          </cell>
          <cell r="K94" t="str">
            <v>MAX.</v>
          </cell>
          <cell r="L94" t="str">
            <v>MEDIA</v>
          </cell>
        </row>
        <row r="96">
          <cell r="B96" t="str">
            <v>FATTURATO NETTO</v>
          </cell>
          <cell r="C96">
            <v>49860</v>
          </cell>
          <cell r="D96">
            <v>1.6243315142440602</v>
          </cell>
          <cell r="E96">
            <v>3.7653066151617569</v>
          </cell>
          <cell r="F96">
            <v>2.591250755064658</v>
          </cell>
          <cell r="G96">
            <v>80989.169300208843</v>
          </cell>
          <cell r="H96">
            <v>187738.18783196519</v>
          </cell>
          <cell r="I96">
            <v>129199.76264752385</v>
          </cell>
          <cell r="J96">
            <v>78667.169300208843</v>
          </cell>
          <cell r="K96">
            <v>185416.18783196519</v>
          </cell>
          <cell r="L96">
            <v>126877.76264752385</v>
          </cell>
        </row>
        <row r="98">
          <cell r="B98" t="str">
            <v>M.O.L. (EBDITA)</v>
          </cell>
          <cell r="C98">
            <v>10481</v>
          </cell>
          <cell r="D98">
            <v>8.8415891689008053</v>
          </cell>
          <cell r="E98">
            <v>17.191833183204999</v>
          </cell>
          <cell r="F98">
            <v>11.792452843299449</v>
          </cell>
          <cell r="G98">
            <v>92668.696079249334</v>
          </cell>
          <cell r="H98">
            <v>180187.6035931716</v>
          </cell>
          <cell r="I98">
            <v>123596.69825062153</v>
          </cell>
          <cell r="J98">
            <v>90346.696079249334</v>
          </cell>
          <cell r="K98">
            <v>177865.6035931716</v>
          </cell>
          <cell r="L98">
            <v>121274.69825062153</v>
          </cell>
        </row>
        <row r="100">
          <cell r="B100" t="str">
            <v>U.O.N. (EBIT)</v>
          </cell>
          <cell r="C100">
            <v>8713</v>
          </cell>
          <cell r="D100">
            <v>11.24592156862745</v>
          </cell>
          <cell r="E100">
            <v>22.321355932203389</v>
          </cell>
          <cell r="F100">
            <v>15.802258059870299</v>
          </cell>
          <cell r="G100">
            <v>97985.714627450972</v>
          </cell>
          <cell r="H100">
            <v>194485.97423728812</v>
          </cell>
          <cell r="I100">
            <v>137685.07447564992</v>
          </cell>
          <cell r="J100">
            <v>95663.714627450972</v>
          </cell>
          <cell r="K100">
            <v>192163.97423728812</v>
          </cell>
          <cell r="L100">
            <v>135363.07447564992</v>
          </cell>
        </row>
        <row r="102">
          <cell r="B102" t="str">
            <v>UTILE NETTO</v>
          </cell>
          <cell r="C102">
            <v>5973</v>
          </cell>
          <cell r="D102">
            <v>14.74139986996099</v>
          </cell>
          <cell r="E102">
            <v>34.160316205533597</v>
          </cell>
          <cell r="F102">
            <v>20.745083431185122</v>
          </cell>
          <cell r="G102">
            <v>90372.381423276995</v>
          </cell>
          <cell r="H102">
            <v>206361.56869565218</v>
          </cell>
          <cell r="I102">
            <v>126232.38333446873</v>
          </cell>
          <cell r="J102">
            <v>88050.381423276995</v>
          </cell>
          <cell r="K102">
            <v>204039.56869565218</v>
          </cell>
          <cell r="L102">
            <v>123910.38333446873</v>
          </cell>
        </row>
        <row r="104">
          <cell r="B104" t="str">
            <v>Posizione Finanziaria Netta  31/12/99</v>
          </cell>
          <cell r="C104">
            <v>2322</v>
          </cell>
        </row>
        <row r="106">
          <cell r="B106" t="str">
            <v>MEDIA</v>
          </cell>
          <cell r="G106">
            <v>90503.990357546543</v>
          </cell>
          <cell r="H106">
            <v>192193.33358951929</v>
          </cell>
          <cell r="I106">
            <v>129178.479677066</v>
          </cell>
          <cell r="J106">
            <v>88181.990357546543</v>
          </cell>
          <cell r="K106">
            <v>189871.33358951929</v>
          </cell>
          <cell r="L106">
            <v>126856.479677066</v>
          </cell>
        </row>
        <row r="110">
          <cell r="B110" t="str">
            <v xml:space="preserve">SINTESI DELL'ANALISI DELLE SOCIETA' QUOTATE </v>
          </cell>
        </row>
        <row r="111">
          <cell r="B111" t="str">
            <v/>
          </cell>
        </row>
        <row r="113">
          <cell r="B113" t="str">
            <v xml:space="preserve">(Dati in Lit. Mln) </v>
          </cell>
        </row>
        <row r="115">
          <cell r="B115" t="str">
            <v xml:space="preserve"> </v>
          </cell>
          <cell r="C115" t="str">
            <v>Dati</v>
          </cell>
          <cell r="D115" t="str">
            <v xml:space="preserve">                              MULTIPLI</v>
          </cell>
          <cell r="G115" t="str">
            <v xml:space="preserve">    VALORE DEL C.I.N.</v>
          </cell>
          <cell r="J115" t="str">
            <v>VALORE DEI MEZZI PROPRI</v>
          </cell>
        </row>
        <row r="116">
          <cell r="C116" t="str">
            <v>Bilancio</v>
          </cell>
        </row>
        <row r="117">
          <cell r="B117" t="str">
            <v>FASCIA 1</v>
          </cell>
          <cell r="C117">
            <v>1999</v>
          </cell>
          <cell r="D117" t="str">
            <v>MIN.</v>
          </cell>
          <cell r="E117" t="str">
            <v>MAX.</v>
          </cell>
          <cell r="F117" t="str">
            <v>MEDIA</v>
          </cell>
          <cell r="G117" t="str">
            <v>MIN.</v>
          </cell>
          <cell r="H117" t="str">
            <v>MAX.</v>
          </cell>
          <cell r="I117" t="str">
            <v>MEDIA</v>
          </cell>
          <cell r="J117" t="str">
            <v>MIN.</v>
          </cell>
          <cell r="K117" t="str">
            <v>MAX.</v>
          </cell>
          <cell r="L117" t="str">
            <v>MEDIA</v>
          </cell>
        </row>
        <row r="119">
          <cell r="B119" t="str">
            <v>FATTURATO NETTO</v>
          </cell>
          <cell r="C119">
            <v>49860</v>
          </cell>
          <cell r="D119">
            <v>0.45790565448297404</v>
          </cell>
          <cell r="E119">
            <v>5.7011671686746981</v>
          </cell>
          <cell r="F119">
            <v>2.6874351417332543</v>
          </cell>
          <cell r="G119">
            <v>22831.175932521084</v>
          </cell>
          <cell r="H119">
            <v>284260.19503012043</v>
          </cell>
          <cell r="I119">
            <v>133995.51616682005</v>
          </cell>
          <cell r="J119">
            <v>20509.175932521084</v>
          </cell>
          <cell r="K119">
            <v>281938.19503012043</v>
          </cell>
          <cell r="L119">
            <v>131673.51616682005</v>
          </cell>
        </row>
        <row r="121">
          <cell r="B121" t="str">
            <v>M.O.L.</v>
          </cell>
          <cell r="C121">
            <v>10481</v>
          </cell>
          <cell r="D121">
            <v>5.6592895752895762</v>
          </cell>
          <cell r="E121">
            <v>15.773229166666667</v>
          </cell>
          <cell r="F121">
            <v>9.7211235096483755</v>
          </cell>
          <cell r="G121">
            <v>59315.014038610047</v>
          </cell>
          <cell r="H121">
            <v>165319.21489583334</v>
          </cell>
          <cell r="I121">
            <v>101887.09550462462</v>
          </cell>
          <cell r="J121">
            <v>56993.014038610047</v>
          </cell>
          <cell r="K121">
            <v>162997.21489583334</v>
          </cell>
          <cell r="L121">
            <v>99565.095504624624</v>
          </cell>
        </row>
        <row r="123">
          <cell r="B123" t="str">
            <v>U.O.N.</v>
          </cell>
          <cell r="C123">
            <v>8713</v>
          </cell>
          <cell r="D123">
            <v>6.7638500000000006</v>
          </cell>
          <cell r="E123">
            <v>18.026547619047619</v>
          </cell>
          <cell r="F123">
            <v>11.921438467292006</v>
          </cell>
          <cell r="G123">
            <v>58933.425050000005</v>
          </cell>
          <cell r="H123">
            <v>157065.30940476191</v>
          </cell>
          <cell r="I123">
            <v>103871.49336551526</v>
          </cell>
          <cell r="J123">
            <v>56611.425050000005</v>
          </cell>
          <cell r="K123">
            <v>154743.30940476191</v>
          </cell>
          <cell r="L123">
            <v>101549.49336551526</v>
          </cell>
        </row>
        <row r="125">
          <cell r="B125" t="str">
            <v>UTILE NETTO</v>
          </cell>
          <cell r="C125">
            <v>5973</v>
          </cell>
          <cell r="D125">
            <v>9.8353655462184868</v>
          </cell>
          <cell r="E125">
            <v>21.393899999999999</v>
          </cell>
          <cell r="F125">
            <v>15.245737356154649</v>
          </cell>
          <cell r="G125">
            <v>61068.638407563019</v>
          </cell>
          <cell r="H125">
            <v>130107.76469999999</v>
          </cell>
          <cell r="I125">
            <v>93384.789228311725</v>
          </cell>
          <cell r="J125">
            <v>58746.638407563019</v>
          </cell>
          <cell r="K125">
            <v>127785.76469999999</v>
          </cell>
          <cell r="L125">
            <v>91062.789228311725</v>
          </cell>
        </row>
        <row r="127">
          <cell r="B127" t="str">
            <v>Posizione Finanziaria Netta 31/12/99</v>
          </cell>
          <cell r="C127">
            <v>2322</v>
          </cell>
        </row>
        <row r="129">
          <cell r="B129" t="str">
            <v>MEDIA</v>
          </cell>
          <cell r="G129">
            <v>50537.063357173538</v>
          </cell>
          <cell r="H129">
            <v>184188.12100767891</v>
          </cell>
          <cell r="I129">
            <v>108284.72356631792</v>
          </cell>
          <cell r="J129">
            <v>48215.063357173538</v>
          </cell>
          <cell r="K129">
            <v>181866.12100767891</v>
          </cell>
          <cell r="L129">
            <v>105962.72356631792</v>
          </cell>
        </row>
        <row r="132">
          <cell r="B132" t="str">
            <v xml:space="preserve">SINTESI DELL'ANALISI DELLE SOCIETA' QUOTATE </v>
          </cell>
        </row>
        <row r="133">
          <cell r="B133" t="str">
            <v/>
          </cell>
        </row>
        <row r="135">
          <cell r="B135" t="str">
            <v xml:space="preserve">(Dati in Lit. Mln) </v>
          </cell>
        </row>
        <row r="137">
          <cell r="B137" t="str">
            <v xml:space="preserve"> </v>
          </cell>
          <cell r="C137" t="str">
            <v>Dati</v>
          </cell>
          <cell r="D137" t="str">
            <v xml:space="preserve">                              MULTIPLI</v>
          </cell>
          <cell r="G137" t="str">
            <v xml:space="preserve">    VALORE DEL C.I.N.</v>
          </cell>
          <cell r="J137" t="str">
            <v>VALORE DEI MEZZI PROPRI</v>
          </cell>
        </row>
        <row r="138">
          <cell r="C138" t="str">
            <v>Bilancio</v>
          </cell>
        </row>
        <row r="139">
          <cell r="B139" t="str">
            <v>FASCIA 2</v>
          </cell>
          <cell r="C139">
            <v>1999</v>
          </cell>
          <cell r="D139" t="str">
            <v>MIN.</v>
          </cell>
          <cell r="E139" t="str">
            <v>MAX.</v>
          </cell>
          <cell r="F139" t="str">
            <v>MEDIA</v>
          </cell>
          <cell r="G139" t="str">
            <v>MIN.</v>
          </cell>
          <cell r="H139" t="str">
            <v>MAX.</v>
          </cell>
          <cell r="I139" t="str">
            <v>MEDIA</v>
          </cell>
          <cell r="J139" t="str">
            <v>MIN.</v>
          </cell>
          <cell r="K139" t="str">
            <v>MAX.</v>
          </cell>
          <cell r="L139" t="str">
            <v>MEDIA</v>
          </cell>
        </row>
        <row r="141">
          <cell r="B141" t="str">
            <v>FATTURATO NETTO</v>
          </cell>
          <cell r="C141">
            <v>49860</v>
          </cell>
          <cell r="D141">
            <v>0.4773418342324669</v>
          </cell>
          <cell r="E141">
            <v>6.8919410994764378</v>
          </cell>
          <cell r="F141">
            <v>2.8108825910776405</v>
          </cell>
          <cell r="G141">
            <v>23800.263854830799</v>
          </cell>
          <cell r="H141">
            <v>343632.18321989517</v>
          </cell>
          <cell r="I141">
            <v>140150.60599113116</v>
          </cell>
          <cell r="J141">
            <v>21478.263854830799</v>
          </cell>
          <cell r="K141">
            <v>341310.18321989517</v>
          </cell>
          <cell r="L141">
            <v>137828.60599113116</v>
          </cell>
        </row>
        <row r="143">
          <cell r="B143" t="str">
            <v>M.O.L.</v>
          </cell>
          <cell r="C143">
            <v>10481</v>
          </cell>
          <cell r="D143">
            <v>6.2311139564660696</v>
          </cell>
          <cell r="E143">
            <v>30.4713136574074</v>
          </cell>
          <cell r="F143">
            <v>12.477160136341642</v>
          </cell>
          <cell r="G143">
            <v>65308.305377720877</v>
          </cell>
          <cell r="H143">
            <v>319369.83844328695</v>
          </cell>
          <cell r="I143">
            <v>130773.11538899674</v>
          </cell>
          <cell r="J143">
            <v>62986.305377720877</v>
          </cell>
          <cell r="K143">
            <v>317047.83844328695</v>
          </cell>
          <cell r="L143">
            <v>128451.11538899674</v>
          </cell>
        </row>
        <row r="145">
          <cell r="B145" t="str">
            <v>U.O.N.</v>
          </cell>
          <cell r="C145">
            <v>8713</v>
          </cell>
          <cell r="D145">
            <v>8.8562329390354861</v>
          </cell>
          <cell r="E145">
            <v>37.290672804532576</v>
          </cell>
          <cell r="F145">
            <v>15.714561489344643</v>
          </cell>
          <cell r="G145">
            <v>77164.357597816197</v>
          </cell>
          <cell r="H145">
            <v>324913.63214589236</v>
          </cell>
          <cell r="I145">
            <v>136920.97425665989</v>
          </cell>
          <cell r="J145">
            <v>74842.357597816197</v>
          </cell>
          <cell r="K145">
            <v>322591.63214589236</v>
          </cell>
          <cell r="L145">
            <v>134598.97425665989</v>
          </cell>
        </row>
        <row r="147">
          <cell r="B147" t="str">
            <v>UTILE NETTO</v>
          </cell>
          <cell r="C147">
            <v>5973</v>
          </cell>
          <cell r="D147">
            <v>3.9160839160839158</v>
          </cell>
          <cell r="E147">
            <v>52.788037499999987</v>
          </cell>
          <cell r="F147">
            <v>19.297370569539428</v>
          </cell>
          <cell r="G147">
            <v>25712.76923076923</v>
          </cell>
          <cell r="H147">
            <v>317624.94798749994</v>
          </cell>
          <cell r="I147">
            <v>117585.194411859</v>
          </cell>
          <cell r="J147">
            <v>23390.76923076923</v>
          </cell>
          <cell r="K147">
            <v>315302.94798749994</v>
          </cell>
          <cell r="L147">
            <v>115263.194411859</v>
          </cell>
        </row>
        <row r="149">
          <cell r="B149" t="str">
            <v>Posizione Finanziaria Netta 31/12/99</v>
          </cell>
          <cell r="C149">
            <v>2322</v>
          </cell>
        </row>
        <row r="151">
          <cell r="B151" t="str">
            <v>MEDIA</v>
          </cell>
          <cell r="G151">
            <v>47996.424015284276</v>
          </cell>
          <cell r="H151">
            <v>326385.15044914361</v>
          </cell>
          <cell r="I151">
            <v>131357.47251216171</v>
          </cell>
          <cell r="J151">
            <v>45674.424015284276</v>
          </cell>
          <cell r="K151">
            <v>324063.15044914361</v>
          </cell>
          <cell r="L151">
            <v>129035.47251216171</v>
          </cell>
        </row>
        <row r="268">
          <cell r="B268" t="str">
            <v>MULTIPLI DELLE SOCIETA' QUOTATE</v>
          </cell>
          <cell r="L268" t="str">
            <v>Project  WHITE</v>
          </cell>
          <cell r="P268" t="str">
            <v>MULTIPLI DELLE SOCIETA' QUOTATE</v>
          </cell>
          <cell r="Z268" t="str">
            <v>Project  WHITE</v>
          </cell>
        </row>
        <row r="269">
          <cell r="B269" t="str">
            <v>Fonte: Bloomberg</v>
          </cell>
          <cell r="P269" t="str">
            <v>Fonte: Bloomberg</v>
          </cell>
        </row>
        <row r="272">
          <cell r="C272" t="str">
            <v>PRICE 1997</v>
          </cell>
          <cell r="H272" t="str">
            <v>MARKET</v>
          </cell>
          <cell r="I272" t="str">
            <v xml:space="preserve">IMPLIED </v>
          </cell>
          <cell r="J272" t="str">
            <v>MULTIPLES (based on last 12 months financials)</v>
          </cell>
          <cell r="Q272" t="str">
            <v>RAW</v>
          </cell>
          <cell r="R272" t="str">
            <v>N° DI</v>
          </cell>
          <cell r="S272" t="str">
            <v>ULTIMI DODICI MESI 1995 O ATTESI</v>
          </cell>
          <cell r="Z272" t="str">
            <v>OPERATING</v>
          </cell>
        </row>
        <row r="273">
          <cell r="B273" t="str">
            <v>COMPANY</v>
          </cell>
          <cell r="C273" t="str">
            <v>C.</v>
          </cell>
          <cell r="E273" t="str">
            <v>average</v>
          </cell>
          <cell r="F273" t="str">
            <v>MIN.</v>
          </cell>
          <cell r="G273" t="str">
            <v>MAX.</v>
          </cell>
          <cell r="H273" t="str">
            <v>CAP.</v>
          </cell>
          <cell r="I273" t="str">
            <v>ASSET</v>
          </cell>
          <cell r="J273" t="str">
            <v>SALES</v>
          </cell>
          <cell r="K273" t="str">
            <v>EBDITA</v>
          </cell>
          <cell r="L273" t="str">
            <v>EBIT</v>
          </cell>
          <cell r="M273" t="str">
            <v>NET</v>
          </cell>
          <cell r="N273" t="str">
            <v>NET</v>
          </cell>
          <cell r="P273" t="str">
            <v>COMPANY</v>
          </cell>
          <cell r="Q273" t="str">
            <v>BETA</v>
          </cell>
          <cell r="R273" t="str">
            <v>AZIONI</v>
          </cell>
          <cell r="S273" t="str">
            <v>Net financial</v>
          </cell>
          <cell r="T273" t="str">
            <v>SALES</v>
          </cell>
          <cell r="U273" t="str">
            <v>EBDITA</v>
          </cell>
          <cell r="V273" t="str">
            <v>EBIT</v>
          </cell>
          <cell r="W273" t="str">
            <v>NET</v>
          </cell>
          <cell r="X273" t="str">
            <v>NET</v>
          </cell>
          <cell r="Z273" t="str">
            <v>MARGIN</v>
          </cell>
        </row>
        <row r="274">
          <cell r="E274" t="str">
            <v>Value</v>
          </cell>
          <cell r="F274" t="str">
            <v>52 week</v>
          </cell>
          <cell r="G274" t="str">
            <v>52 week</v>
          </cell>
          <cell r="H274" t="str">
            <v/>
          </cell>
          <cell r="I274" t="str">
            <v>VALUE</v>
          </cell>
          <cell r="J274" t="str">
            <v/>
          </cell>
          <cell r="M274" t="str">
            <v>INCOME</v>
          </cell>
          <cell r="N274" t="str">
            <v>WORTH</v>
          </cell>
          <cell r="R274" t="str">
            <v>MLN.</v>
          </cell>
          <cell r="S274" t="str">
            <v>position</v>
          </cell>
          <cell r="W274" t="str">
            <v>INCOME</v>
          </cell>
          <cell r="X274" t="str">
            <v>WORTH</v>
          </cell>
        </row>
        <row r="275">
          <cell r="B275" t="str">
            <v>AVONMORE</v>
          </cell>
          <cell r="C275" t="str">
            <v>I£</v>
          </cell>
          <cell r="E275">
            <v>2.0499999999999998</v>
          </cell>
          <cell r="F275">
            <v>1.7</v>
          </cell>
          <cell r="G275">
            <v>2.4</v>
          </cell>
          <cell r="H275">
            <v>358.07349999999997</v>
          </cell>
          <cell r="I275">
            <v>439.07349999999997</v>
          </cell>
          <cell r="J275">
            <v>0.33288362395754356</v>
          </cell>
          <cell r="K275">
            <v>6.5533358208955219</v>
          </cell>
          <cell r="L275">
            <v>9.5450760869565219</v>
          </cell>
          <cell r="M275">
            <v>11.935783333333331</v>
          </cell>
          <cell r="N275">
            <v>1.955617149098853</v>
          </cell>
          <cell r="P275" t="str">
            <v>AVONMORE</v>
          </cell>
          <cell r="Q275">
            <v>0.23</v>
          </cell>
          <cell r="R275">
            <v>174.67</v>
          </cell>
          <cell r="S275">
            <v>81</v>
          </cell>
          <cell r="T275">
            <v>1319</v>
          </cell>
          <cell r="U275">
            <v>67</v>
          </cell>
          <cell r="V275">
            <v>46</v>
          </cell>
          <cell r="W275">
            <v>30</v>
          </cell>
          <cell r="X275">
            <v>183.1</v>
          </cell>
          <cell r="Z275">
            <v>3.4874905231235785E-2</v>
          </cell>
          <cell r="AC275" t="str">
            <v>AVONMORE</v>
          </cell>
        </row>
        <row r="276">
          <cell r="B276" t="str">
            <v>(Ireland)</v>
          </cell>
          <cell r="P276" t="str">
            <v>(Ireland)</v>
          </cell>
          <cell r="AC276" t="str">
            <v>(Ireland)</v>
          </cell>
        </row>
        <row r="277">
          <cell r="B277" t="str">
            <v>NORTHERN FOODS</v>
          </cell>
          <cell r="C277" t="str">
            <v>£</v>
          </cell>
          <cell r="E277">
            <v>215</v>
          </cell>
          <cell r="F277">
            <v>204</v>
          </cell>
          <cell r="G277">
            <v>226</v>
          </cell>
          <cell r="H277">
            <v>1250.6550000000002</v>
          </cell>
          <cell r="I277">
            <v>1398.8550000000002</v>
          </cell>
          <cell r="J277">
            <v>0.71655311955742251</v>
          </cell>
          <cell r="K277">
            <v>4.9587203119461192</v>
          </cell>
          <cell r="L277">
            <v>10.121960926193925</v>
          </cell>
          <cell r="M277">
            <v>14.425086505190313</v>
          </cell>
          <cell r="N277">
            <v>3.0129005059021932</v>
          </cell>
          <cell r="P277" t="str">
            <v>NORTHERN FOODS</v>
          </cell>
          <cell r="Q277">
            <v>0.74</v>
          </cell>
          <cell r="R277">
            <v>581.70000000000005</v>
          </cell>
          <cell r="S277">
            <v>148.20000000000002</v>
          </cell>
          <cell r="T277">
            <v>1952.2</v>
          </cell>
          <cell r="U277">
            <v>282.10000000000002</v>
          </cell>
          <cell r="V277">
            <v>138.19999999999999</v>
          </cell>
          <cell r="W277">
            <v>86.7</v>
          </cell>
          <cell r="X277">
            <v>415.09999999999997</v>
          </cell>
          <cell r="Z277">
            <v>7.0791927056654019E-2</v>
          </cell>
          <cell r="AC277" t="str">
            <v>NORTHERN FOODS</v>
          </cell>
        </row>
        <row r="278">
          <cell r="B278" t="str">
            <v>(UK)</v>
          </cell>
          <cell r="P278" t="str">
            <v>(UK)</v>
          </cell>
          <cell r="AC278" t="str">
            <v>(UK)</v>
          </cell>
        </row>
        <row r="279">
          <cell r="B279" t="str">
            <v>UNIGATE</v>
          </cell>
          <cell r="C279" t="str">
            <v>£</v>
          </cell>
          <cell r="E279">
            <v>439.5</v>
          </cell>
          <cell r="F279">
            <v>414</v>
          </cell>
          <cell r="G279">
            <v>465</v>
          </cell>
          <cell r="H279">
            <v>1046.01</v>
          </cell>
          <cell r="I279">
            <v>875.31</v>
          </cell>
          <cell r="J279">
            <v>0.41782901331805811</v>
          </cell>
          <cell r="K279">
            <v>4.9147108366086467</v>
          </cell>
          <cell r="L279">
            <v>7.658005249343832</v>
          </cell>
          <cell r="M279">
            <v>3.9308906426155579</v>
          </cell>
          <cell r="N279">
            <v>1.308003001125422</v>
          </cell>
          <cell r="P279" t="str">
            <v>UNIGATE</v>
          </cell>
          <cell r="Q279">
            <v>0.64</v>
          </cell>
          <cell r="R279">
            <v>238</v>
          </cell>
          <cell r="S279">
            <v>-170.70000000000005</v>
          </cell>
          <cell r="T279">
            <v>2094.9</v>
          </cell>
          <cell r="U279">
            <v>178.1</v>
          </cell>
          <cell r="V279">
            <v>114.3</v>
          </cell>
          <cell r="W279">
            <v>266.10000000000002</v>
          </cell>
          <cell r="X279">
            <v>799.7</v>
          </cell>
          <cell r="Z279">
            <v>5.4561076901045391E-2</v>
          </cell>
          <cell r="AC279" t="str">
            <v>UNIGATE</v>
          </cell>
        </row>
        <row r="280">
          <cell r="B280" t="str">
            <v>(UK)</v>
          </cell>
          <cell r="P280" t="str">
            <v>(UK)</v>
          </cell>
          <cell r="AC280" t="str">
            <v>(UK)</v>
          </cell>
        </row>
        <row r="281">
          <cell r="B281" t="str">
            <v>WATERFORD</v>
          </cell>
          <cell r="C281" t="str">
            <v>I£</v>
          </cell>
          <cell r="E281">
            <v>0.86</v>
          </cell>
          <cell r="F281">
            <v>0.72</v>
          </cell>
          <cell r="G281">
            <v>1</v>
          </cell>
          <cell r="H281">
            <v>57.594200000000001</v>
          </cell>
          <cell r="I281">
            <v>267.5942</v>
          </cell>
          <cell r="J281">
            <v>0.25641452663855885</v>
          </cell>
          <cell r="K281">
            <v>4.76995008912656</v>
          </cell>
          <cell r="L281">
            <v>6.8967577319587638</v>
          </cell>
          <cell r="M281">
            <v>3.2723977272727272</v>
          </cell>
          <cell r="N281">
            <v>0.25861787157611138</v>
          </cell>
          <cell r="P281" t="str">
            <v>WATERFORD</v>
          </cell>
          <cell r="Q281">
            <v>0.13</v>
          </cell>
          <cell r="R281">
            <v>66.97</v>
          </cell>
          <cell r="S281">
            <v>210</v>
          </cell>
          <cell r="T281">
            <v>1043.5999999999999</v>
          </cell>
          <cell r="U281">
            <v>56.099999999999994</v>
          </cell>
          <cell r="V281">
            <v>38.799999999999997</v>
          </cell>
          <cell r="W281">
            <v>17.600000000000001</v>
          </cell>
          <cell r="X281">
            <v>222.7</v>
          </cell>
          <cell r="Z281">
            <v>3.7178995783825219E-2</v>
          </cell>
          <cell r="AC281" t="str">
            <v>WATERFORD</v>
          </cell>
        </row>
        <row r="282">
          <cell r="B282" t="str">
            <v>(Ireland)</v>
          </cell>
          <cell r="P282" t="str">
            <v>(Ireland)</v>
          </cell>
          <cell r="AC282" t="str">
            <v>(Ireland)</v>
          </cell>
        </row>
        <row r="283">
          <cell r="B283" t="str">
            <v>KERRY</v>
          </cell>
          <cell r="C283" t="str">
            <v>I£</v>
          </cell>
          <cell r="E283">
            <v>6.2249999999999996</v>
          </cell>
          <cell r="F283">
            <v>5.95</v>
          </cell>
          <cell r="G283">
            <v>6.5</v>
          </cell>
          <cell r="H283">
            <v>1020.0285</v>
          </cell>
          <cell r="I283">
            <v>1334.1285</v>
          </cell>
          <cell r="J283">
            <v>1.081930500364934</v>
          </cell>
          <cell r="K283">
            <v>11.911861607142857</v>
          </cell>
          <cell r="L283">
            <v>14.192856382978723</v>
          </cell>
          <cell r="M283">
            <v>23.129897959183673</v>
          </cell>
          <cell r="N283">
            <v>2.8580232558139533</v>
          </cell>
          <cell r="P283" t="str">
            <v>KERRY</v>
          </cell>
          <cell r="Q283">
            <v>0.49</v>
          </cell>
          <cell r="R283">
            <v>163.86</v>
          </cell>
          <cell r="S283">
            <v>314.10000000000002</v>
          </cell>
          <cell r="T283">
            <v>1233.0999999999999</v>
          </cell>
          <cell r="U283">
            <v>112</v>
          </cell>
          <cell r="V283">
            <v>94</v>
          </cell>
          <cell r="W283">
            <v>44.1</v>
          </cell>
          <cell r="X283">
            <v>356.90000000000003</v>
          </cell>
          <cell r="Z283">
            <v>7.623063822885412E-2</v>
          </cell>
          <cell r="AC283" t="str">
            <v>KERRY</v>
          </cell>
        </row>
        <row r="284">
          <cell r="B284" t="str">
            <v>(Ireland)</v>
          </cell>
          <cell r="P284" t="str">
            <v>(Ireland)</v>
          </cell>
          <cell r="AC284" t="str">
            <v>(Ireland)</v>
          </cell>
        </row>
        <row r="285">
          <cell r="B285" t="str">
            <v>FROMAGERIES</v>
          </cell>
          <cell r="C285" t="str">
            <v>Ff</v>
          </cell>
          <cell r="E285">
            <v>4387.5</v>
          </cell>
          <cell r="F285">
            <v>4175</v>
          </cell>
          <cell r="G285">
            <v>4600</v>
          </cell>
          <cell r="H285">
            <v>6318</v>
          </cell>
          <cell r="I285">
            <v>6446.6</v>
          </cell>
          <cell r="J285">
            <v>0.74795219863093165</v>
          </cell>
          <cell r="K285">
            <v>8.2648717948717945</v>
          </cell>
          <cell r="L285">
            <v>11.511785714285715</v>
          </cell>
          <cell r="M285">
            <v>17.075675675675676</v>
          </cell>
          <cell r="N285">
            <v>1.7292533391723233</v>
          </cell>
          <cell r="P285" t="str">
            <v>FROMAGERIE</v>
          </cell>
          <cell r="Q285">
            <v>0.09</v>
          </cell>
          <cell r="R285">
            <v>1.44</v>
          </cell>
          <cell r="S285">
            <v>128.6</v>
          </cell>
          <cell r="T285">
            <v>8619</v>
          </cell>
          <cell r="U285">
            <v>780</v>
          </cell>
          <cell r="V285">
            <v>560</v>
          </cell>
          <cell r="W285">
            <v>370</v>
          </cell>
          <cell r="X285">
            <v>3653.6</v>
          </cell>
          <cell r="Z285">
            <v>6.497273465599257E-2</v>
          </cell>
          <cell r="AC285" t="str">
            <v>FROMAGERIES</v>
          </cell>
        </row>
        <row r="286">
          <cell r="B286" t="str">
            <v>(FR)</v>
          </cell>
          <cell r="P286" t="str">
            <v>(FR)</v>
          </cell>
          <cell r="AC286" t="str">
            <v>(FR)</v>
          </cell>
        </row>
        <row r="287">
          <cell r="B287" t="str">
            <v>PARMALAT</v>
          </cell>
          <cell r="C287" t="str">
            <v>Lit.</v>
          </cell>
          <cell r="E287">
            <v>2514</v>
          </cell>
          <cell r="F287">
            <v>2113</v>
          </cell>
          <cell r="G287">
            <v>2915</v>
          </cell>
          <cell r="H287">
            <v>2966.52</v>
          </cell>
          <cell r="I287">
            <v>4113.5200000000004</v>
          </cell>
          <cell r="J287">
            <v>0.7527026532479415</v>
          </cell>
          <cell r="K287">
            <v>9.840956937799044</v>
          </cell>
          <cell r="L287">
            <v>9.223139013452915</v>
          </cell>
          <cell r="M287">
            <v>15.613263157894737</v>
          </cell>
          <cell r="N287">
            <v>1.7784892086330935</v>
          </cell>
          <cell r="P287" t="str">
            <v>PARMALAT</v>
          </cell>
          <cell r="Q287">
            <v>0.92</v>
          </cell>
          <cell r="R287">
            <v>1.18</v>
          </cell>
          <cell r="S287">
            <v>1147</v>
          </cell>
          <cell r="T287">
            <v>5465</v>
          </cell>
          <cell r="U287">
            <v>418</v>
          </cell>
          <cell r="V287">
            <v>446</v>
          </cell>
          <cell r="W287">
            <v>190</v>
          </cell>
          <cell r="X287">
            <v>1668</v>
          </cell>
          <cell r="Z287">
            <v>8.1610247026532481E-2</v>
          </cell>
          <cell r="AC287" t="str">
            <v>PARMALAT</v>
          </cell>
        </row>
        <row r="288">
          <cell r="B288" t="str">
            <v>(ITA)</v>
          </cell>
          <cell r="P288" t="str">
            <v>(ITA)</v>
          </cell>
          <cell r="AC288" t="str">
            <v>(ITA)</v>
          </cell>
        </row>
        <row r="289">
          <cell r="B289" t="str">
            <v>BONGRAIN</v>
          </cell>
          <cell r="C289" t="str">
            <v>Ff</v>
          </cell>
          <cell r="E289">
            <v>2156.5</v>
          </cell>
          <cell r="F289">
            <v>1995</v>
          </cell>
          <cell r="G289">
            <v>2318</v>
          </cell>
          <cell r="H289">
            <v>4550.2150000000001</v>
          </cell>
          <cell r="I289">
            <v>6616.915</v>
          </cell>
          <cell r="J289">
            <v>0.6358566445326389</v>
          </cell>
          <cell r="K289">
            <v>7.4347359550561798</v>
          </cell>
          <cell r="L289">
            <v>11.711353982300885</v>
          </cell>
          <cell r="M289">
            <v>15.167383333333333</v>
          </cell>
          <cell r="N289">
            <v>1.085529737338073</v>
          </cell>
          <cell r="P289" t="str">
            <v>BONGRAIN</v>
          </cell>
          <cell r="Q289">
            <v>0.28000000000000003</v>
          </cell>
          <cell r="R289">
            <v>2.11</v>
          </cell>
          <cell r="S289">
            <v>2066.6999999999998</v>
          </cell>
          <cell r="T289">
            <v>10406.299999999999</v>
          </cell>
          <cell r="U289">
            <v>890</v>
          </cell>
          <cell r="V289">
            <v>565</v>
          </cell>
          <cell r="W289">
            <v>300</v>
          </cell>
          <cell r="X289">
            <v>4191.7</v>
          </cell>
          <cell r="Z289">
            <v>5.4294033422061641E-2</v>
          </cell>
          <cell r="AC289" t="str">
            <v>BONGRAIN</v>
          </cell>
        </row>
        <row r="290">
          <cell r="B290" t="str">
            <v>(Ff)</v>
          </cell>
          <cell r="P290" t="str">
            <v>(Ff)</v>
          </cell>
          <cell r="AC290" t="str">
            <v>(Ff)</v>
          </cell>
        </row>
        <row r="291">
          <cell r="B291" t="str">
            <v>CIRIO</v>
          </cell>
          <cell r="C291" t="str">
            <v>Lit.</v>
          </cell>
          <cell r="E291">
            <v>801.5</v>
          </cell>
          <cell r="F291">
            <v>621</v>
          </cell>
          <cell r="G291">
            <v>982</v>
          </cell>
          <cell r="H291">
            <v>416.78</v>
          </cell>
          <cell r="I291">
            <v>740.98</v>
          </cell>
          <cell r="J291">
            <v>0.49339459315488082</v>
          </cell>
          <cell r="K291">
            <v>6.3440068493150692</v>
          </cell>
          <cell r="L291">
            <v>17.034022988505747</v>
          </cell>
          <cell r="M291">
            <v>24.091329479768785</v>
          </cell>
          <cell r="N291">
            <v>1.0910471204188481</v>
          </cell>
          <cell r="P291" t="str">
            <v>CIRIO</v>
          </cell>
          <cell r="Q291">
            <v>0.13</v>
          </cell>
          <cell r="R291">
            <v>520</v>
          </cell>
          <cell r="S291">
            <v>324.2</v>
          </cell>
          <cell r="T291">
            <v>1501.8</v>
          </cell>
          <cell r="U291">
            <v>116.8</v>
          </cell>
          <cell r="V291">
            <v>43.5</v>
          </cell>
          <cell r="W291">
            <v>17.3</v>
          </cell>
          <cell r="X291">
            <v>382</v>
          </cell>
          <cell r="Z291">
            <v>2.8965241709948065E-2</v>
          </cell>
          <cell r="AC291" t="str">
            <v>CIRIO</v>
          </cell>
        </row>
        <row r="292">
          <cell r="B292" t="str">
            <v>(ITA)</v>
          </cell>
          <cell r="P292" t="str">
            <v>(ITA)</v>
          </cell>
          <cell r="AC292" t="str">
            <v>(ITA)</v>
          </cell>
        </row>
        <row r="293">
          <cell r="B293" t="str">
            <v>NUTRICIA</v>
          </cell>
          <cell r="C293" t="str">
            <v>Ngl</v>
          </cell>
          <cell r="E293">
            <v>286.14999999999998</v>
          </cell>
          <cell r="F293">
            <v>258.5</v>
          </cell>
          <cell r="G293">
            <v>313.8</v>
          </cell>
          <cell r="H293">
            <v>6924.829999999999</v>
          </cell>
          <cell r="I293">
            <v>7486.0299999999988</v>
          </cell>
          <cell r="J293">
            <v>2.5716351769151489</v>
          </cell>
          <cell r="K293" t="e">
            <v>#REF!</v>
          </cell>
          <cell r="L293" t="e">
            <v>#REF!</v>
          </cell>
          <cell r="M293">
            <v>29.887052222701765</v>
          </cell>
          <cell r="N293">
            <v>9.9011009436659982</v>
          </cell>
          <cell r="P293" t="str">
            <v>NUTRICIA</v>
          </cell>
          <cell r="Q293">
            <v>0.79</v>
          </cell>
          <cell r="R293">
            <v>24.2</v>
          </cell>
          <cell r="S293">
            <v>561.20000000000005</v>
          </cell>
          <cell r="T293">
            <v>2911</v>
          </cell>
          <cell r="U293" t="e">
            <v>#REF!</v>
          </cell>
          <cell r="V293" t="e">
            <v>#REF!</v>
          </cell>
          <cell r="W293">
            <v>231.7</v>
          </cell>
          <cell r="X293">
            <v>699.4</v>
          </cell>
          <cell r="Z293" t="e">
            <v>#REF!</v>
          </cell>
          <cell r="AC293" t="str">
            <v>NUTRICIA</v>
          </cell>
        </row>
        <row r="294">
          <cell r="B294" t="str">
            <v>(NL)</v>
          </cell>
          <cell r="P294" t="str">
            <v>(NL)</v>
          </cell>
          <cell r="AC294" t="str">
            <v>(NL)</v>
          </cell>
        </row>
        <row r="295">
          <cell r="B295" t="str">
            <v>NESTLE'</v>
          </cell>
          <cell r="C295" t="str">
            <v>Sf</v>
          </cell>
          <cell r="E295">
            <v>1606.5</v>
          </cell>
          <cell r="F295">
            <v>1419</v>
          </cell>
          <cell r="G295">
            <v>1794</v>
          </cell>
          <cell r="H295">
            <v>63328.23</v>
          </cell>
          <cell r="I295">
            <v>69597.23000000001</v>
          </cell>
          <cell r="J295">
            <v>1.1505576128285668</v>
          </cell>
          <cell r="K295">
            <v>8.2657042755344428</v>
          </cell>
          <cell r="L295">
            <v>11.409381967213116</v>
          </cell>
          <cell r="M295">
            <v>18.093780000000002</v>
          </cell>
          <cell r="N295">
            <v>2.8425077427173573</v>
          </cell>
          <cell r="P295" t="str">
            <v>NESTLE'</v>
          </cell>
          <cell r="Q295">
            <v>0.79</v>
          </cell>
          <cell r="R295">
            <v>39.42</v>
          </cell>
          <cell r="S295">
            <v>6269</v>
          </cell>
          <cell r="T295">
            <v>60490</v>
          </cell>
          <cell r="U295">
            <v>8420</v>
          </cell>
          <cell r="V295">
            <v>6100</v>
          </cell>
          <cell r="W295">
            <v>3500</v>
          </cell>
          <cell r="X295">
            <v>22279</v>
          </cell>
          <cell r="Z295">
            <v>0.10084311456439081</v>
          </cell>
          <cell r="AC295" t="str">
            <v>NESTLE'</v>
          </cell>
        </row>
        <row r="296">
          <cell r="B296" t="str">
            <v>(CH)</v>
          </cell>
          <cell r="P296" t="str">
            <v>(CH)</v>
          </cell>
          <cell r="AC296" t="str">
            <v>(CH)</v>
          </cell>
        </row>
        <row r="297">
          <cell r="B297" t="str">
            <v>DANONE</v>
          </cell>
          <cell r="C297" t="str">
            <v>Ff</v>
          </cell>
          <cell r="E297">
            <v>833.5</v>
          </cell>
          <cell r="F297">
            <v>712</v>
          </cell>
          <cell r="G297">
            <v>955</v>
          </cell>
          <cell r="H297">
            <v>60620.455000000002</v>
          </cell>
          <cell r="I297">
            <v>76330.455000000002</v>
          </cell>
          <cell r="J297">
            <v>0.90934542530378848</v>
          </cell>
          <cell r="K297">
            <v>6.1064363999999998</v>
          </cell>
          <cell r="L297">
            <v>9.3085920731707326</v>
          </cell>
          <cell r="M297">
            <v>17.924439680662331</v>
          </cell>
          <cell r="N297">
            <v>1.350271856554182</v>
          </cell>
          <cell r="P297" t="str">
            <v>DANONE</v>
          </cell>
          <cell r="Q297">
            <v>0.65</v>
          </cell>
          <cell r="R297">
            <v>72.73</v>
          </cell>
          <cell r="S297">
            <v>15710</v>
          </cell>
          <cell r="T297">
            <v>83940</v>
          </cell>
          <cell r="U297">
            <v>12500</v>
          </cell>
          <cell r="V297">
            <v>8200</v>
          </cell>
          <cell r="W297">
            <v>3382</v>
          </cell>
          <cell r="X297">
            <v>44895</v>
          </cell>
          <cell r="Z297">
            <v>9.7688825351441508E-2</v>
          </cell>
          <cell r="AC297" t="str">
            <v>DANONE</v>
          </cell>
        </row>
        <row r="298">
          <cell r="B298" t="str">
            <v>(Ff)</v>
          </cell>
          <cell r="P298" t="str">
            <v>(Ff)</v>
          </cell>
          <cell r="AC298" t="str">
            <v>(Ff)</v>
          </cell>
        </row>
        <row r="300">
          <cell r="X300" t="str">
            <v>Media</v>
          </cell>
          <cell r="Z300" t="e">
            <v>#REF!</v>
          </cell>
        </row>
        <row r="301">
          <cell r="H301" t="str">
            <v>MAX.</v>
          </cell>
          <cell r="J301">
            <v>2.5716351769151489</v>
          </cell>
          <cell r="K301" t="e">
            <v>#REF!</v>
          </cell>
          <cell r="L301" t="e">
            <v>#REF!</v>
          </cell>
          <cell r="M301">
            <v>29.887052222701765</v>
          </cell>
          <cell r="N301">
            <v>9.9011009436659982</v>
          </cell>
        </row>
        <row r="302">
          <cell r="H302" t="str">
            <v>MIN.</v>
          </cell>
          <cell r="J302">
            <v>0.25641452663855885</v>
          </cell>
          <cell r="K302" t="e">
            <v>#REF!</v>
          </cell>
          <cell r="L302" t="e">
            <v>#REF!</v>
          </cell>
          <cell r="M302">
            <v>3.2723977272727272</v>
          </cell>
          <cell r="N302">
            <v>0.25861787157611138</v>
          </cell>
        </row>
        <row r="303">
          <cell r="H303" t="str">
            <v>Average</v>
          </cell>
          <cell r="J303">
            <v>0.83892125737086787</v>
          </cell>
          <cell r="K303" t="e">
            <v>#REF!</v>
          </cell>
          <cell r="L303" t="e">
            <v>#REF!</v>
          </cell>
          <cell r="M303">
            <v>16.212248309802685</v>
          </cell>
          <cell r="N303">
            <v>2.4309468110013674</v>
          </cell>
        </row>
        <row r="307">
          <cell r="B307" t="str">
            <v xml:space="preserve">           RIEPILOGO MULTIPLI DELLE SOCIETA' QUOTATE</v>
          </cell>
          <cell r="L307" t="str">
            <v xml:space="preserve"> </v>
          </cell>
          <cell r="N307" t="str">
            <v>SETTORE DAIRY</v>
          </cell>
        </row>
        <row r="311">
          <cell r="B311" t="str">
            <v>COMPANY</v>
          </cell>
          <cell r="E311" t="str">
            <v>Implied Multiples on Sales</v>
          </cell>
          <cell r="I311" t="str">
            <v>Implied Multiples on EBDITA</v>
          </cell>
          <cell r="M311" t="str">
            <v>Implied Multiples on EBIT</v>
          </cell>
          <cell r="R311" t="str">
            <v>P/E RATIOS</v>
          </cell>
        </row>
        <row r="312">
          <cell r="C312" t="str">
            <v>1994</v>
          </cell>
          <cell r="E312" t="str">
            <v>1995</v>
          </cell>
          <cell r="F312" t="str">
            <v>1996E</v>
          </cell>
          <cell r="G312" t="str">
            <v>1997E</v>
          </cell>
          <cell r="H312" t="str">
            <v>1994</v>
          </cell>
          <cell r="I312" t="str">
            <v>1995</v>
          </cell>
          <cell r="J312" t="str">
            <v>1996E</v>
          </cell>
          <cell r="K312" t="str">
            <v>1997E</v>
          </cell>
          <cell r="L312" t="str">
            <v>1994</v>
          </cell>
          <cell r="M312" t="str">
            <v>1995</v>
          </cell>
          <cell r="N312" t="str">
            <v>1996E</v>
          </cell>
          <cell r="P312" t="str">
            <v>1997E</v>
          </cell>
          <cell r="Q312" t="str">
            <v>1994</v>
          </cell>
          <cell r="R312" t="str">
            <v>1995</v>
          </cell>
          <cell r="S312" t="str">
            <v>1996E</v>
          </cell>
          <cell r="T312" t="str">
            <v>1997E</v>
          </cell>
        </row>
        <row r="313">
          <cell r="B313" t="str">
            <v>AVONMORE</v>
          </cell>
          <cell r="C313" t="e">
            <v>#REF!</v>
          </cell>
          <cell r="E313" t="e">
            <v>#REF!</v>
          </cell>
          <cell r="F313" t="e">
            <v>#REF!</v>
          </cell>
          <cell r="G313">
            <v>0.33288362395754356</v>
          </cell>
          <cell r="H313" t="e">
            <v>#REF!</v>
          </cell>
          <cell r="I313" t="e">
            <v>#REF!</v>
          </cell>
          <cell r="J313" t="e">
            <v>#REF!</v>
          </cell>
          <cell r="K313">
            <v>6.5533358208955219</v>
          </cell>
          <cell r="L313" t="e">
            <v>#REF!</v>
          </cell>
          <cell r="M313" t="e">
            <v>#REF!</v>
          </cell>
          <cell r="N313" t="e">
            <v>#REF!</v>
          </cell>
          <cell r="P313">
            <v>9.5450760869565219</v>
          </cell>
          <cell r="Q313" t="e">
            <v>#REF!</v>
          </cell>
          <cell r="R313" t="e">
            <v>#REF!</v>
          </cell>
          <cell r="S313" t="e">
            <v>#REF!</v>
          </cell>
          <cell r="T313">
            <v>11.935783333333331</v>
          </cell>
        </row>
        <row r="314">
          <cell r="B314" t="str">
            <v>(Ireland)</v>
          </cell>
        </row>
        <row r="315">
          <cell r="B315" t="str">
            <v>NORTHERN FOODS</v>
          </cell>
          <cell r="C315" t="e">
            <v>#REF!</v>
          </cell>
          <cell r="E315" t="e">
            <v>#REF!</v>
          </cell>
          <cell r="F315" t="e">
            <v>#REF!</v>
          </cell>
          <cell r="G315">
            <v>0.71655311955742251</v>
          </cell>
          <cell r="H315" t="e">
            <v>#REF!</v>
          </cell>
          <cell r="I315" t="e">
            <v>#REF!</v>
          </cell>
          <cell r="J315" t="e">
            <v>#REF!</v>
          </cell>
          <cell r="K315">
            <v>4.9587203119461192</v>
          </cell>
          <cell r="L315" t="e">
            <v>#REF!</v>
          </cell>
          <cell r="M315" t="e">
            <v>#REF!</v>
          </cell>
          <cell r="N315" t="e">
            <v>#REF!</v>
          </cell>
          <cell r="P315">
            <v>10.121960926193925</v>
          </cell>
          <cell r="Q315" t="e">
            <v>#REF!</v>
          </cell>
          <cell r="R315" t="e">
            <v>#REF!</v>
          </cell>
          <cell r="S315" t="e">
            <v>#REF!</v>
          </cell>
          <cell r="T315">
            <v>14.425086505190313</v>
          </cell>
        </row>
        <row r="316">
          <cell r="B316" t="str">
            <v>(UK)</v>
          </cell>
        </row>
        <row r="317">
          <cell r="B317" t="str">
            <v>UNIGATE</v>
          </cell>
          <cell r="C317" t="e">
            <v>#REF!</v>
          </cell>
          <cell r="E317" t="e">
            <v>#REF!</v>
          </cell>
          <cell r="F317">
            <v>1.6243315142440602</v>
          </cell>
          <cell r="G317">
            <v>0.41782901331805811</v>
          </cell>
          <cell r="H317" t="e">
            <v>#REF!</v>
          </cell>
          <cell r="I317" t="e">
            <v>#REF!</v>
          </cell>
          <cell r="J317">
            <v>8.8415891689008053</v>
          </cell>
          <cell r="K317">
            <v>4.9147108366086467</v>
          </cell>
          <cell r="L317" t="e">
            <v>#REF!</v>
          </cell>
          <cell r="M317" t="e">
            <v>#REF!</v>
          </cell>
          <cell r="N317">
            <v>11.539232890132961</v>
          </cell>
          <cell r="P317">
            <v>7.658005249343832</v>
          </cell>
          <cell r="Q317" t="e">
            <v>#REF!</v>
          </cell>
          <cell r="R317" t="e">
            <v>#REF!</v>
          </cell>
          <cell r="S317">
            <v>14.74139986996099</v>
          </cell>
          <cell r="T317">
            <v>3.9308906426155579</v>
          </cell>
        </row>
        <row r="318">
          <cell r="B318" t="str">
            <v>(UK)</v>
          </cell>
        </row>
        <row r="319">
          <cell r="B319" t="str">
            <v>WATERFORD</v>
          </cell>
          <cell r="C319" t="e">
            <v>#REF!</v>
          </cell>
          <cell r="E319" t="e">
            <v>#REF!</v>
          </cell>
          <cell r="F319" t="e">
            <v>#REF!</v>
          </cell>
          <cell r="G319">
            <v>0.25641452663855885</v>
          </cell>
          <cell r="H319" t="e">
            <v>#REF!</v>
          </cell>
          <cell r="I319" t="e">
            <v>#REF!</v>
          </cell>
          <cell r="J319" t="e">
            <v>#REF!</v>
          </cell>
          <cell r="K319">
            <v>4.76995008912656</v>
          </cell>
          <cell r="L319" t="e">
            <v>#REF!</v>
          </cell>
          <cell r="M319" t="e">
            <v>#REF!</v>
          </cell>
          <cell r="N319" t="e">
            <v>#REF!</v>
          </cell>
          <cell r="P319">
            <v>6.8967577319587638</v>
          </cell>
          <cell r="Q319" t="e">
            <v>#REF!</v>
          </cell>
          <cell r="R319" t="e">
            <v>#REF!</v>
          </cell>
          <cell r="S319" t="e">
            <v>#REF!</v>
          </cell>
          <cell r="T319">
            <v>3.2723977272727272</v>
          </cell>
        </row>
        <row r="320">
          <cell r="B320" t="str">
            <v>(Ireland)</v>
          </cell>
        </row>
        <row r="321">
          <cell r="B321" t="str">
            <v>KERRY</v>
          </cell>
          <cell r="C321" t="e">
            <v>#REF!</v>
          </cell>
          <cell r="E321" t="e">
            <v>#REF!</v>
          </cell>
          <cell r="F321" t="e">
            <v>#REF!</v>
          </cell>
          <cell r="G321">
            <v>1.081930500364934</v>
          </cell>
          <cell r="H321" t="e">
            <v>#REF!</v>
          </cell>
          <cell r="I321" t="e">
            <v>#REF!</v>
          </cell>
          <cell r="J321" t="e">
            <v>#REF!</v>
          </cell>
          <cell r="K321">
            <v>11.911861607142857</v>
          </cell>
          <cell r="L321" t="e">
            <v>#REF!</v>
          </cell>
          <cell r="M321" t="e">
            <v>#REF!</v>
          </cell>
          <cell r="N321" t="e">
            <v>#REF!</v>
          </cell>
          <cell r="P321">
            <v>14.192856382978723</v>
          </cell>
          <cell r="Q321" t="e">
            <v>#REF!</v>
          </cell>
          <cell r="R321" t="e">
            <v>#REF!</v>
          </cell>
          <cell r="S321" t="e">
            <v>#REF!</v>
          </cell>
          <cell r="T321">
            <v>23.129897959183673</v>
          </cell>
        </row>
        <row r="322">
          <cell r="B322" t="str">
            <v>(Ireland)</v>
          </cell>
        </row>
        <row r="323">
          <cell r="B323" t="str">
            <v>FROMAGERIES</v>
          </cell>
          <cell r="C323" t="e">
            <v>#REF!</v>
          </cell>
          <cell r="E323" t="e">
            <v>#REF!</v>
          </cell>
          <cell r="F323" t="e">
            <v>#REF!</v>
          </cell>
          <cell r="G323">
            <v>0.74795219863093165</v>
          </cell>
          <cell r="H323" t="e">
            <v>#REF!</v>
          </cell>
          <cell r="I323" t="e">
            <v>#REF!</v>
          </cell>
          <cell r="J323" t="e">
            <v>#REF!</v>
          </cell>
          <cell r="K323">
            <v>8.2648717948717945</v>
          </cell>
          <cell r="L323" t="e">
            <v>#REF!</v>
          </cell>
          <cell r="M323" t="e">
            <v>#REF!</v>
          </cell>
          <cell r="N323" t="e">
            <v>#REF!</v>
          </cell>
          <cell r="P323">
            <v>11.511785714285715</v>
          </cell>
          <cell r="Q323" t="e">
            <v>#REF!</v>
          </cell>
          <cell r="R323" t="e">
            <v>#REF!</v>
          </cell>
          <cell r="S323" t="e">
            <v>#REF!</v>
          </cell>
          <cell r="T323">
            <v>17.075675675675676</v>
          </cell>
        </row>
        <row r="324">
          <cell r="B324" t="str">
            <v>(FR)</v>
          </cell>
        </row>
        <row r="325">
          <cell r="B325" t="str">
            <v>PARMALAT</v>
          </cell>
          <cell r="C325" t="e">
            <v>#REF!</v>
          </cell>
          <cell r="E325" t="e">
            <v>#REF!</v>
          </cell>
          <cell r="F325" t="e">
            <v>#REF!</v>
          </cell>
          <cell r="G325">
            <v>0.7527026532479415</v>
          </cell>
          <cell r="H325" t="e">
            <v>#REF!</v>
          </cell>
          <cell r="I325" t="e">
            <v>#REF!</v>
          </cell>
          <cell r="J325" t="e">
            <v>#REF!</v>
          </cell>
          <cell r="K325">
            <v>9.840956937799044</v>
          </cell>
          <cell r="L325" t="e">
            <v>#REF!</v>
          </cell>
          <cell r="M325" t="e">
            <v>#REF!</v>
          </cell>
          <cell r="N325" t="e">
            <v>#REF!</v>
          </cell>
          <cell r="P325">
            <v>9.223139013452915</v>
          </cell>
          <cell r="Q325" t="e">
            <v>#REF!</v>
          </cell>
          <cell r="R325" t="e">
            <v>#REF!</v>
          </cell>
          <cell r="S325" t="e">
            <v>#REF!</v>
          </cell>
          <cell r="T325">
            <v>15.613263157894737</v>
          </cell>
        </row>
        <row r="326">
          <cell r="B326" t="str">
            <v>(ITA)</v>
          </cell>
        </row>
        <row r="327">
          <cell r="B327" t="str">
            <v>BONGRAIN</v>
          </cell>
          <cell r="C327" t="e">
            <v>#REF!</v>
          </cell>
          <cell r="E327" t="e">
            <v>#REF!</v>
          </cell>
          <cell r="F327" t="e">
            <v>#REF!</v>
          </cell>
          <cell r="G327">
            <v>0.6358566445326389</v>
          </cell>
          <cell r="H327" t="e">
            <v>#REF!</v>
          </cell>
          <cell r="I327" t="e">
            <v>#REF!</v>
          </cell>
          <cell r="J327" t="e">
            <v>#REF!</v>
          </cell>
          <cell r="K327">
            <v>7.4347359550561798</v>
          </cell>
          <cell r="L327" t="e">
            <v>#REF!</v>
          </cell>
          <cell r="M327" t="e">
            <v>#REF!</v>
          </cell>
          <cell r="N327" t="e">
            <v>#REF!</v>
          </cell>
          <cell r="P327">
            <v>11.711353982300885</v>
          </cell>
          <cell r="Q327" t="e">
            <v>#REF!</v>
          </cell>
          <cell r="R327" t="e">
            <v>#REF!</v>
          </cell>
          <cell r="S327" t="e">
            <v>#REF!</v>
          </cell>
          <cell r="T327">
            <v>15.167383333333333</v>
          </cell>
        </row>
        <row r="328">
          <cell r="B328" t="str">
            <v>(Ff)</v>
          </cell>
        </row>
        <row r="329">
          <cell r="B329" t="str">
            <v>CIRIO</v>
          </cell>
          <cell r="C329" t="e">
            <v>#REF!</v>
          </cell>
          <cell r="E329" t="e">
            <v>#REF!</v>
          </cell>
          <cell r="F329" t="e">
            <v>#REF!</v>
          </cell>
          <cell r="G329">
            <v>0.49339459315488082</v>
          </cell>
          <cell r="H329" t="e">
            <v>#REF!</v>
          </cell>
          <cell r="I329" t="e">
            <v>#REF!</v>
          </cell>
          <cell r="J329" t="e">
            <v>#REF!</v>
          </cell>
          <cell r="K329">
            <v>6.3440068493150692</v>
          </cell>
          <cell r="L329" t="e">
            <v>#REF!</v>
          </cell>
          <cell r="M329" t="e">
            <v>#REF!</v>
          </cell>
          <cell r="N329" t="e">
            <v>#REF!</v>
          </cell>
          <cell r="P329">
            <v>17.034022988505747</v>
          </cell>
          <cell r="Q329" t="e">
            <v>#REF!</v>
          </cell>
          <cell r="R329" t="e">
            <v>#REF!</v>
          </cell>
          <cell r="S329" t="e">
            <v>#REF!</v>
          </cell>
          <cell r="T329">
            <v>24.091329479768785</v>
          </cell>
        </row>
        <row r="330">
          <cell r="B330" t="str">
            <v>(ITA)</v>
          </cell>
        </row>
        <row r="331">
          <cell r="B331" t="str">
            <v>NUTRICIA</v>
          </cell>
          <cell r="C331" t="e">
            <v>#REF!</v>
          </cell>
          <cell r="E331" t="e">
            <v>#REF!</v>
          </cell>
          <cell r="F331" t="e">
            <v>#REF!</v>
          </cell>
          <cell r="G331">
            <v>2.5716351769151489</v>
          </cell>
          <cell r="H331" t="e">
            <v>#REF!</v>
          </cell>
          <cell r="I331" t="e">
            <v>#REF!</v>
          </cell>
          <cell r="J331" t="e">
            <v>#REF!</v>
          </cell>
          <cell r="K331" t="e">
            <v>#REF!</v>
          </cell>
          <cell r="L331" t="e">
            <v>#REF!</v>
          </cell>
          <cell r="M331" t="e">
            <v>#REF!</v>
          </cell>
          <cell r="N331" t="e">
            <v>#REF!</v>
          </cell>
          <cell r="P331" t="e">
            <v>#REF!</v>
          </cell>
          <cell r="Q331" t="e">
            <v>#REF!</v>
          </cell>
          <cell r="R331" t="e">
            <v>#REF!</v>
          </cell>
          <cell r="S331" t="e">
            <v>#REF!</v>
          </cell>
          <cell r="T331">
            <v>29.887052222701765</v>
          </cell>
        </row>
        <row r="332">
          <cell r="B332" t="str">
            <v>(NL)</v>
          </cell>
        </row>
        <row r="333">
          <cell r="B333" t="str">
            <v>NESTLE'</v>
          </cell>
          <cell r="C333" t="e">
            <v>#REF!</v>
          </cell>
          <cell r="E333" t="e">
            <v>#REF!</v>
          </cell>
          <cell r="F333" t="e">
            <v>#REF!</v>
          </cell>
          <cell r="G333">
            <v>1.1505576128285668</v>
          </cell>
          <cell r="H333" t="e">
            <v>#REF!</v>
          </cell>
          <cell r="I333" t="e">
            <v>#REF!</v>
          </cell>
          <cell r="J333" t="e">
            <v>#REF!</v>
          </cell>
          <cell r="K333">
            <v>8.2657042755344428</v>
          </cell>
          <cell r="L333" t="e">
            <v>#REF!</v>
          </cell>
          <cell r="M333" t="e">
            <v>#REF!</v>
          </cell>
          <cell r="N333" t="e">
            <v>#REF!</v>
          </cell>
          <cell r="P333">
            <v>11.409381967213116</v>
          </cell>
          <cell r="Q333" t="e">
            <v>#REF!</v>
          </cell>
          <cell r="R333" t="e">
            <v>#REF!</v>
          </cell>
          <cell r="S333" t="e">
            <v>#REF!</v>
          </cell>
          <cell r="T333">
            <v>18.093780000000002</v>
          </cell>
        </row>
        <row r="334">
          <cell r="B334" t="str">
            <v>(CH)</v>
          </cell>
        </row>
        <row r="335">
          <cell r="B335" t="str">
            <v>DANONE</v>
          </cell>
          <cell r="C335" t="e">
            <v>#REF!</v>
          </cell>
          <cell r="E335" t="e">
            <v>#REF!</v>
          </cell>
          <cell r="F335" t="e">
            <v>#REF!</v>
          </cell>
          <cell r="G335">
            <v>0.90934542530378848</v>
          </cell>
          <cell r="H335" t="e">
            <v>#REF!</v>
          </cell>
          <cell r="I335" t="e">
            <v>#REF!</v>
          </cell>
          <cell r="J335" t="e">
            <v>#REF!</v>
          </cell>
          <cell r="K335">
            <v>6.1064363999999998</v>
          </cell>
          <cell r="L335" t="e">
            <v>#REF!</v>
          </cell>
          <cell r="M335" t="e">
            <v>#REF!</v>
          </cell>
          <cell r="N335" t="e">
            <v>#REF!</v>
          </cell>
          <cell r="P335">
            <v>9.3085920731707326</v>
          </cell>
          <cell r="Q335" t="e">
            <v>#REF!</v>
          </cell>
          <cell r="R335" t="e">
            <v>#REF!</v>
          </cell>
          <cell r="S335" t="e">
            <v>#REF!</v>
          </cell>
          <cell r="T335">
            <v>17.924439680662331</v>
          </cell>
        </row>
        <row r="336">
          <cell r="B336" t="str">
            <v>(Ff)</v>
          </cell>
        </row>
        <row r="338">
          <cell r="B338" t="str">
            <v>MAX.</v>
          </cell>
          <cell r="C338" t="e">
            <v>#REF!</v>
          </cell>
          <cell r="E338" t="e">
            <v>#REF!</v>
          </cell>
          <cell r="F338" t="e">
            <v>#REF!</v>
          </cell>
          <cell r="G338">
            <v>2.5716351769151489</v>
          </cell>
          <cell r="H338" t="e">
            <v>#REF!</v>
          </cell>
          <cell r="I338" t="e">
            <v>#REF!</v>
          </cell>
          <cell r="J338" t="e">
            <v>#REF!</v>
          </cell>
          <cell r="K338" t="e">
            <v>#REF!</v>
          </cell>
          <cell r="L338" t="e">
            <v>#REF!</v>
          </cell>
          <cell r="M338" t="e">
            <v>#REF!</v>
          </cell>
          <cell r="N338" t="e">
            <v>#REF!</v>
          </cell>
          <cell r="P338" t="e">
            <v>#REF!</v>
          </cell>
          <cell r="Q338" t="e">
            <v>#REF!</v>
          </cell>
          <cell r="R338" t="e">
            <v>#REF!</v>
          </cell>
          <cell r="S338" t="e">
            <v>#REF!</v>
          </cell>
          <cell r="T338">
            <v>29.887052222701765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tabSelected="1" topLeftCell="D4" zoomScale="85" zoomScaleNormal="85" zoomScaleSheetLayoutView="80" workbookViewId="0">
      <pane ySplit="5" topLeftCell="A9" activePane="bottomLeft" state="frozen"/>
      <selection activeCell="A4" sqref="A4"/>
      <selection pane="bottomLeft" activeCell="W8" sqref="W8"/>
    </sheetView>
  </sheetViews>
  <sheetFormatPr defaultColWidth="9.140625" defaultRowHeight="12.75" x14ac:dyDescent="0.2"/>
  <cols>
    <col min="1" max="1" width="9.28515625" style="29" bestFit="1" customWidth="1"/>
    <col min="2" max="2" width="7.85546875" style="29" bestFit="1" customWidth="1"/>
    <col min="3" max="3" width="6.42578125" style="29" bestFit="1" customWidth="1"/>
    <col min="4" max="4" width="76.42578125" style="139" customWidth="1"/>
    <col min="5" max="5" width="10.85546875" style="247" customWidth="1"/>
    <col min="6" max="6" width="9.42578125" style="247" customWidth="1"/>
    <col min="7" max="7" width="11.85546875" style="247" bestFit="1" customWidth="1"/>
    <col min="8" max="8" width="12.7109375" style="247" customWidth="1"/>
    <col min="9" max="9" width="10.7109375" style="247" bestFit="1" customWidth="1"/>
    <col min="10" max="10" width="10.7109375" style="247" customWidth="1"/>
    <col min="11" max="12" width="12.7109375" style="247" customWidth="1"/>
    <col min="13" max="13" width="9.85546875" style="247" customWidth="1"/>
    <col min="14" max="14" width="12.42578125" style="247" customWidth="1"/>
    <col min="15" max="15" width="12.7109375" style="247" customWidth="1"/>
    <col min="16" max="16" width="10.28515625" style="247" customWidth="1"/>
    <col min="17" max="18" width="12.7109375" style="247" customWidth="1"/>
    <col min="19" max="16384" width="9.140625" style="3"/>
  </cols>
  <sheetData>
    <row r="1" spans="1:18" ht="35.25" customHeight="1" thickBot="1" x14ac:dyDescent="0.25">
      <c r="A1" s="408" t="s">
        <v>230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1:18" ht="13.5" thickBot="1" x14ac:dyDescent="0.25">
      <c r="D2" s="409" t="s">
        <v>0</v>
      </c>
      <c r="E2" s="410"/>
      <c r="F2" s="410"/>
      <c r="G2" s="410"/>
      <c r="H2" s="411"/>
      <c r="I2" s="201"/>
      <c r="J2" s="412" t="s">
        <v>1</v>
      </c>
      <c r="K2" s="413"/>
      <c r="L2" s="413"/>
      <c r="M2" s="413"/>
      <c r="N2" s="413"/>
      <c r="O2" s="414"/>
      <c r="P2" s="201"/>
      <c r="Q2" s="201"/>
      <c r="R2" s="202"/>
    </row>
    <row r="3" spans="1:18" ht="12" customHeight="1" thickBot="1" x14ac:dyDescent="0.25">
      <c r="D3" s="30"/>
      <c r="E3" s="201"/>
      <c r="F3" s="201"/>
      <c r="G3" s="201"/>
      <c r="H3" s="203"/>
      <c r="I3" s="201"/>
      <c r="J3" s="204"/>
      <c r="K3" s="205"/>
      <c r="L3" s="205"/>
      <c r="M3" s="205"/>
      <c r="N3" s="206"/>
      <c r="O3" s="207"/>
      <c r="P3" s="201"/>
      <c r="Q3" s="201"/>
      <c r="R3" s="202"/>
    </row>
    <row r="4" spans="1:18" ht="27.75" customHeight="1" thickBot="1" x14ac:dyDescent="0.25">
      <c r="D4" s="31" t="s">
        <v>2</v>
      </c>
      <c r="E4" s="208">
        <v>190</v>
      </c>
      <c r="F4" s="201"/>
      <c r="G4" s="209" t="s">
        <v>45</v>
      </c>
      <c r="H4" s="208">
        <v>204</v>
      </c>
      <c r="I4" s="201"/>
      <c r="J4" s="210"/>
      <c r="L4" s="201"/>
      <c r="M4" s="210" t="s">
        <v>3</v>
      </c>
      <c r="N4" s="211">
        <v>2020</v>
      </c>
      <c r="O4" s="203"/>
      <c r="P4" s="201"/>
      <c r="Q4" s="201"/>
      <c r="R4" s="202"/>
    </row>
    <row r="5" spans="1:18" ht="12" customHeight="1" thickBot="1" x14ac:dyDescent="0.25">
      <c r="D5" s="32"/>
      <c r="E5" s="212"/>
      <c r="F5" s="212"/>
      <c r="G5" s="212"/>
      <c r="H5" s="213"/>
      <c r="I5" s="201"/>
      <c r="J5" s="214"/>
      <c r="K5" s="215"/>
      <c r="L5" s="212"/>
      <c r="M5" s="212"/>
      <c r="N5" s="212"/>
      <c r="O5" s="213"/>
      <c r="P5" s="201"/>
      <c r="Q5" s="201"/>
      <c r="R5" s="202"/>
    </row>
    <row r="6" spans="1:18" ht="13.5" thickBot="1" x14ac:dyDescent="0.25">
      <c r="A6" s="33"/>
      <c r="B6" s="33"/>
      <c r="C6" s="33"/>
      <c r="D6" s="34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</row>
    <row r="7" spans="1:18" ht="19.5" customHeight="1" thickBot="1" x14ac:dyDescent="0.25">
      <c r="A7" s="428"/>
      <c r="B7" s="429"/>
      <c r="C7" s="430"/>
      <c r="D7" s="415" t="s">
        <v>4</v>
      </c>
      <c r="E7" s="417" t="s">
        <v>5</v>
      </c>
      <c r="F7" s="418"/>
      <c r="G7" s="417" t="s">
        <v>6</v>
      </c>
      <c r="H7" s="418"/>
      <c r="I7" s="418"/>
      <c r="J7" s="417" t="s">
        <v>21</v>
      </c>
      <c r="K7" s="418"/>
      <c r="L7" s="418"/>
      <c r="M7" s="427"/>
      <c r="N7" s="421" t="s">
        <v>7</v>
      </c>
      <c r="O7" s="423" t="s">
        <v>228</v>
      </c>
      <c r="P7" s="421" t="s">
        <v>8</v>
      </c>
      <c r="Q7" s="423" t="s">
        <v>229</v>
      </c>
      <c r="R7" s="425" t="s">
        <v>9</v>
      </c>
    </row>
    <row r="8" spans="1:18" ht="69" customHeight="1" thickBot="1" x14ac:dyDescent="0.25">
      <c r="A8" s="431"/>
      <c r="B8" s="432"/>
      <c r="C8" s="433"/>
      <c r="D8" s="416"/>
      <c r="E8" s="1" t="s">
        <v>10</v>
      </c>
      <c r="F8" s="2" t="s">
        <v>11</v>
      </c>
      <c r="G8" s="18" t="s">
        <v>12</v>
      </c>
      <c r="H8" s="2" t="s">
        <v>13</v>
      </c>
      <c r="I8" s="185" t="s">
        <v>14</v>
      </c>
      <c r="J8" s="186" t="s">
        <v>22</v>
      </c>
      <c r="K8" s="186" t="s">
        <v>227</v>
      </c>
      <c r="L8" s="186" t="s">
        <v>23</v>
      </c>
      <c r="M8" s="186" t="s">
        <v>24</v>
      </c>
      <c r="N8" s="422"/>
      <c r="O8" s="424"/>
      <c r="P8" s="422"/>
      <c r="Q8" s="424"/>
      <c r="R8" s="426"/>
    </row>
    <row r="9" spans="1:18" ht="20.100000000000001" customHeight="1" thickBot="1" x14ac:dyDescent="0.3">
      <c r="A9" s="405" t="s">
        <v>33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20"/>
    </row>
    <row r="10" spans="1:18" s="24" customFormat="1" ht="30.75" customHeight="1" x14ac:dyDescent="0.2">
      <c r="A10" s="281" t="s">
        <v>46</v>
      </c>
      <c r="B10" s="282"/>
      <c r="C10" s="283"/>
      <c r="D10" s="267" t="s">
        <v>47</v>
      </c>
      <c r="E10" s="268">
        <f>SUM(E11:E12)</f>
        <v>1552365</v>
      </c>
      <c r="F10" s="272">
        <f t="shared" ref="F10:Q10" si="0">SUM(F11:F12)</f>
        <v>207</v>
      </c>
      <c r="G10" s="269">
        <f t="shared" si="0"/>
        <v>0</v>
      </c>
      <c r="H10" s="269">
        <f t="shared" si="0"/>
        <v>0</v>
      </c>
      <c r="I10" s="269">
        <f t="shared" si="0"/>
        <v>7496</v>
      </c>
      <c r="J10" s="272">
        <f t="shared" si="0"/>
        <v>227960</v>
      </c>
      <c r="K10" s="272">
        <f t="shared" si="0"/>
        <v>1891</v>
      </c>
      <c r="L10" s="272">
        <f t="shared" si="0"/>
        <v>58899</v>
      </c>
      <c r="M10" s="269">
        <f t="shared" si="0"/>
        <v>40828</v>
      </c>
      <c r="N10" s="269">
        <f t="shared" si="0"/>
        <v>26775</v>
      </c>
      <c r="O10" s="269">
        <f t="shared" si="0"/>
        <v>6466</v>
      </c>
      <c r="P10" s="269">
        <f t="shared" si="0"/>
        <v>23063</v>
      </c>
      <c r="Q10" s="269">
        <f t="shared" si="0"/>
        <v>294</v>
      </c>
      <c r="R10" s="273">
        <f>SUM(E10:Q10)</f>
        <v>1946244</v>
      </c>
    </row>
    <row r="11" spans="1:18" s="24" customFormat="1" ht="24" customHeight="1" x14ac:dyDescent="0.2">
      <c r="A11" s="39"/>
      <c r="B11" s="143" t="s">
        <v>48</v>
      </c>
      <c r="C11" s="40"/>
      <c r="D11" s="41" t="s">
        <v>49</v>
      </c>
      <c r="E11" s="225">
        <v>1552365</v>
      </c>
      <c r="F11" s="226">
        <v>207</v>
      </c>
      <c r="G11" s="227"/>
      <c r="H11" s="227"/>
      <c r="I11" s="227">
        <v>7496</v>
      </c>
      <c r="J11" s="226">
        <v>227960</v>
      </c>
      <c r="K11" s="226">
        <v>1891</v>
      </c>
      <c r="L11" s="226">
        <v>58899</v>
      </c>
      <c r="M11" s="227">
        <v>40828</v>
      </c>
      <c r="N11" s="227">
        <v>26775</v>
      </c>
      <c r="O11" s="227">
        <v>6466</v>
      </c>
      <c r="P11" s="227">
        <v>23063</v>
      </c>
      <c r="Q11" s="227">
        <v>294</v>
      </c>
      <c r="R11" s="228">
        <f t="shared" ref="R11:R74" si="1">SUM(E11:Q11)</f>
        <v>1946244</v>
      </c>
    </row>
    <row r="12" spans="1:18" s="24" customFormat="1" ht="26.25" customHeight="1" thickBot="1" x14ac:dyDescent="0.25">
      <c r="A12" s="42"/>
      <c r="B12" s="144" t="s">
        <v>50</v>
      </c>
      <c r="C12" s="43"/>
      <c r="D12" s="44" t="s">
        <v>51</v>
      </c>
      <c r="E12" s="249"/>
      <c r="F12" s="250"/>
      <c r="G12" s="219"/>
      <c r="H12" s="219"/>
      <c r="I12" s="219"/>
      <c r="J12" s="250"/>
      <c r="K12" s="250"/>
      <c r="L12" s="250"/>
      <c r="M12" s="219"/>
      <c r="N12" s="219"/>
      <c r="O12" s="219">
        <v>0</v>
      </c>
      <c r="P12" s="219">
        <v>0</v>
      </c>
      <c r="Q12" s="219">
        <v>0</v>
      </c>
      <c r="R12" s="248">
        <f t="shared" si="1"/>
        <v>0</v>
      </c>
    </row>
    <row r="13" spans="1:18" s="24" customFormat="1" ht="30.75" customHeight="1" thickBot="1" x14ac:dyDescent="0.25">
      <c r="A13" s="344" t="s">
        <v>52</v>
      </c>
      <c r="B13" s="345"/>
      <c r="C13" s="346"/>
      <c r="D13" s="347" t="s">
        <v>53</v>
      </c>
      <c r="E13" s="233">
        <v>11535</v>
      </c>
      <c r="F13" s="234">
        <v>1903</v>
      </c>
      <c r="G13" s="217"/>
      <c r="H13" s="217"/>
      <c r="I13" s="217">
        <v>7957</v>
      </c>
      <c r="J13" s="234">
        <v>2593544</v>
      </c>
      <c r="K13" s="234">
        <v>3188</v>
      </c>
      <c r="L13" s="234">
        <v>99304</v>
      </c>
      <c r="M13" s="217">
        <v>68836</v>
      </c>
      <c r="N13" s="217">
        <v>45142</v>
      </c>
      <c r="O13" s="217">
        <v>10902</v>
      </c>
      <c r="P13" s="217">
        <v>38879</v>
      </c>
      <c r="Q13" s="217">
        <v>496</v>
      </c>
      <c r="R13" s="200">
        <f t="shared" si="1"/>
        <v>2881686</v>
      </c>
    </row>
    <row r="14" spans="1:18" s="24" customFormat="1" ht="21" customHeight="1" thickBot="1" x14ac:dyDescent="0.25">
      <c r="A14" s="344" t="s">
        <v>54</v>
      </c>
      <c r="B14" s="345"/>
      <c r="C14" s="346"/>
      <c r="D14" s="347" t="s">
        <v>55</v>
      </c>
      <c r="E14" s="233">
        <v>687</v>
      </c>
      <c r="F14" s="234">
        <v>1990</v>
      </c>
      <c r="G14" s="217"/>
      <c r="H14" s="217"/>
      <c r="I14" s="217">
        <v>9499</v>
      </c>
      <c r="J14" s="234">
        <v>521121</v>
      </c>
      <c r="K14" s="234">
        <v>643</v>
      </c>
      <c r="L14" s="234">
        <v>20024</v>
      </c>
      <c r="M14" s="217">
        <v>13881</v>
      </c>
      <c r="N14" s="217">
        <v>9102</v>
      </c>
      <c r="O14" s="217">
        <v>2199</v>
      </c>
      <c r="P14" s="217">
        <v>7842</v>
      </c>
      <c r="Q14" s="217">
        <v>100</v>
      </c>
      <c r="R14" s="200">
        <f t="shared" si="1"/>
        <v>587088</v>
      </c>
    </row>
    <row r="15" spans="1:18" s="24" customFormat="1" ht="20.100000000000001" customHeight="1" thickBot="1" x14ac:dyDescent="0.25">
      <c r="A15" s="344" t="s">
        <v>56</v>
      </c>
      <c r="B15" s="345"/>
      <c r="C15" s="346"/>
      <c r="D15" s="347" t="s">
        <v>57</v>
      </c>
      <c r="E15" s="233">
        <v>54093</v>
      </c>
      <c r="F15" s="234">
        <v>26821</v>
      </c>
      <c r="G15" s="217">
        <v>2334304</v>
      </c>
      <c r="H15" s="217">
        <v>877285</v>
      </c>
      <c r="I15" s="217">
        <v>320491</v>
      </c>
      <c r="J15" s="234">
        <v>5010515</v>
      </c>
      <c r="K15" s="234">
        <v>10806</v>
      </c>
      <c r="L15" s="234">
        <v>336559</v>
      </c>
      <c r="M15" s="217">
        <v>233298</v>
      </c>
      <c r="N15" s="217">
        <v>152994</v>
      </c>
      <c r="O15" s="217">
        <v>36943</v>
      </c>
      <c r="P15" s="217">
        <v>131778</v>
      </c>
      <c r="Q15" s="217">
        <v>1680</v>
      </c>
      <c r="R15" s="200">
        <f t="shared" si="1"/>
        <v>9527567</v>
      </c>
    </row>
    <row r="16" spans="1:18" s="24" customFormat="1" ht="20.100000000000001" customHeight="1" thickBot="1" x14ac:dyDescent="0.25">
      <c r="A16" s="348" t="s">
        <v>58</v>
      </c>
      <c r="B16" s="349"/>
      <c r="C16" s="350"/>
      <c r="D16" s="351" t="s">
        <v>59</v>
      </c>
      <c r="E16" s="235">
        <v>103</v>
      </c>
      <c r="F16" s="236">
        <v>2719</v>
      </c>
      <c r="G16" s="237"/>
      <c r="H16" s="237">
        <v>14924</v>
      </c>
      <c r="I16" s="237">
        <v>5050</v>
      </c>
      <c r="J16" s="236">
        <v>747235</v>
      </c>
      <c r="K16" s="236">
        <v>938</v>
      </c>
      <c r="L16" s="236">
        <v>29218</v>
      </c>
      <c r="M16" s="237">
        <v>20254</v>
      </c>
      <c r="N16" s="237">
        <v>13282</v>
      </c>
      <c r="O16" s="237">
        <v>3207</v>
      </c>
      <c r="P16" s="237">
        <v>11446</v>
      </c>
      <c r="Q16" s="237">
        <v>146</v>
      </c>
      <c r="R16" s="238">
        <f t="shared" si="1"/>
        <v>848522</v>
      </c>
    </row>
    <row r="17" spans="1:18" s="24" customFormat="1" ht="28.5" customHeight="1" x14ac:dyDescent="0.2">
      <c r="A17" s="284" t="s">
        <v>60</v>
      </c>
      <c r="B17" s="282"/>
      <c r="C17" s="283"/>
      <c r="D17" s="267" t="s">
        <v>61</v>
      </c>
      <c r="E17" s="268">
        <f>E18+E22</f>
        <v>88333</v>
      </c>
      <c r="F17" s="272">
        <f t="shared" ref="F17:Q17" si="2">F18+F22</f>
        <v>13488</v>
      </c>
      <c r="G17" s="269">
        <f t="shared" si="2"/>
        <v>0</v>
      </c>
      <c r="H17" s="269">
        <f t="shared" si="2"/>
        <v>0</v>
      </c>
      <c r="I17" s="269">
        <f t="shared" si="2"/>
        <v>66834</v>
      </c>
      <c r="J17" s="272">
        <f t="shared" si="2"/>
        <v>1232189</v>
      </c>
      <c r="K17" s="272">
        <f t="shared" si="2"/>
        <v>2188</v>
      </c>
      <c r="L17" s="272">
        <f t="shared" si="2"/>
        <v>49950</v>
      </c>
      <c r="M17" s="269">
        <f t="shared" si="2"/>
        <v>35365</v>
      </c>
      <c r="N17" s="269">
        <f t="shared" si="2"/>
        <v>22317</v>
      </c>
      <c r="O17" s="269">
        <f t="shared" si="2"/>
        <v>5390</v>
      </c>
      <c r="P17" s="269">
        <f t="shared" si="2"/>
        <v>19221</v>
      </c>
      <c r="Q17" s="269">
        <f t="shared" si="2"/>
        <v>252</v>
      </c>
      <c r="R17" s="273">
        <f t="shared" si="1"/>
        <v>1535527</v>
      </c>
    </row>
    <row r="18" spans="1:18" s="24" customFormat="1" ht="14.25" x14ac:dyDescent="0.2">
      <c r="A18" s="52"/>
      <c r="B18" s="285" t="s">
        <v>62</v>
      </c>
      <c r="C18" s="286"/>
      <c r="D18" s="287" t="s">
        <v>220</v>
      </c>
      <c r="E18" s="288">
        <f>SUM(E19:E21)</f>
        <v>88333</v>
      </c>
      <c r="F18" s="289">
        <f t="shared" ref="F18:Q18" si="3">SUM(F19:F21)</f>
        <v>13252</v>
      </c>
      <c r="G18" s="290">
        <f t="shared" si="3"/>
        <v>0</v>
      </c>
      <c r="H18" s="290">
        <f t="shared" si="3"/>
        <v>0</v>
      </c>
      <c r="I18" s="290">
        <f t="shared" si="3"/>
        <v>66615</v>
      </c>
      <c r="J18" s="289">
        <f t="shared" si="3"/>
        <v>1126709</v>
      </c>
      <c r="K18" s="289">
        <f t="shared" si="3"/>
        <v>1575</v>
      </c>
      <c r="L18" s="289">
        <f t="shared" si="3"/>
        <v>49073</v>
      </c>
      <c r="M18" s="290">
        <f t="shared" si="3"/>
        <v>34018</v>
      </c>
      <c r="N18" s="290">
        <f t="shared" si="3"/>
        <v>22307</v>
      </c>
      <c r="O18" s="290">
        <f t="shared" si="3"/>
        <v>5390</v>
      </c>
      <c r="P18" s="290">
        <f t="shared" si="3"/>
        <v>19221</v>
      </c>
      <c r="Q18" s="290">
        <f t="shared" si="3"/>
        <v>245</v>
      </c>
      <c r="R18" s="291">
        <f t="shared" si="1"/>
        <v>1426738</v>
      </c>
    </row>
    <row r="19" spans="1:18" s="24" customFormat="1" ht="14.25" x14ac:dyDescent="0.2">
      <c r="A19" s="52"/>
      <c r="B19" s="53"/>
      <c r="C19" s="28" t="s">
        <v>63</v>
      </c>
      <c r="D19" s="25" t="s">
        <v>64</v>
      </c>
      <c r="E19" s="220"/>
      <c r="F19" s="221">
        <v>4948</v>
      </c>
      <c r="G19" s="222"/>
      <c r="H19" s="222"/>
      <c r="I19" s="222">
        <v>3957</v>
      </c>
      <c r="J19" s="221">
        <v>192962</v>
      </c>
      <c r="K19" s="221">
        <v>246</v>
      </c>
      <c r="L19" s="221">
        <v>7658</v>
      </c>
      <c r="M19" s="222">
        <v>5309</v>
      </c>
      <c r="N19" s="222">
        <v>3481</v>
      </c>
      <c r="O19" s="222">
        <v>840</v>
      </c>
      <c r="P19" s="222">
        <v>2997</v>
      </c>
      <c r="Q19" s="222">
        <v>38</v>
      </c>
      <c r="R19" s="223">
        <f t="shared" si="1"/>
        <v>222436</v>
      </c>
    </row>
    <row r="20" spans="1:18" s="24" customFormat="1" ht="14.25" x14ac:dyDescent="0.2">
      <c r="A20" s="52"/>
      <c r="B20" s="53"/>
      <c r="C20" s="54" t="s">
        <v>65</v>
      </c>
      <c r="D20" s="25" t="s">
        <v>66</v>
      </c>
      <c r="E20" s="220">
        <v>16507</v>
      </c>
      <c r="F20" s="221">
        <v>2814</v>
      </c>
      <c r="G20" s="222"/>
      <c r="H20" s="222"/>
      <c r="I20" s="222">
        <v>13898</v>
      </c>
      <c r="J20" s="221">
        <v>351659</v>
      </c>
      <c r="K20" s="221">
        <v>469</v>
      </c>
      <c r="L20" s="221">
        <v>14625</v>
      </c>
      <c r="M20" s="222">
        <v>10138</v>
      </c>
      <c r="N20" s="222">
        <v>6648</v>
      </c>
      <c r="O20" s="222">
        <v>1606</v>
      </c>
      <c r="P20" s="222">
        <v>5729</v>
      </c>
      <c r="Q20" s="222">
        <v>73</v>
      </c>
      <c r="R20" s="223">
        <f t="shared" si="1"/>
        <v>424166</v>
      </c>
    </row>
    <row r="21" spans="1:18" s="24" customFormat="1" ht="14.25" x14ac:dyDescent="0.2">
      <c r="A21" s="52"/>
      <c r="B21" s="53"/>
      <c r="C21" s="54" t="s">
        <v>67</v>
      </c>
      <c r="D21" s="25" t="s">
        <v>68</v>
      </c>
      <c r="E21" s="220">
        <v>71826</v>
      </c>
      <c r="F21" s="221">
        <v>5490</v>
      </c>
      <c r="G21" s="222"/>
      <c r="H21" s="222"/>
      <c r="I21" s="222">
        <v>48760</v>
      </c>
      <c r="J21" s="221">
        <v>582088</v>
      </c>
      <c r="K21" s="221">
        <v>860</v>
      </c>
      <c r="L21" s="221">
        <v>26790</v>
      </c>
      <c r="M21" s="222">
        <v>18571</v>
      </c>
      <c r="N21" s="222">
        <v>12178</v>
      </c>
      <c r="O21" s="222">
        <v>2944</v>
      </c>
      <c r="P21" s="222">
        <v>10495</v>
      </c>
      <c r="Q21" s="222">
        <v>134</v>
      </c>
      <c r="R21" s="223">
        <f t="shared" si="1"/>
        <v>780136</v>
      </c>
    </row>
    <row r="22" spans="1:18" s="24" customFormat="1" ht="27" customHeight="1" thickBot="1" x14ac:dyDescent="0.25">
      <c r="A22" s="55"/>
      <c r="B22" s="292" t="s">
        <v>69</v>
      </c>
      <c r="C22" s="293"/>
      <c r="D22" s="294" t="s">
        <v>70</v>
      </c>
      <c r="E22" s="295">
        <f>SUM(E23:E24)</f>
        <v>0</v>
      </c>
      <c r="F22" s="296">
        <f t="shared" ref="F22:Q22" si="4">SUM(F23:F24)</f>
        <v>236</v>
      </c>
      <c r="G22" s="297">
        <f t="shared" si="4"/>
        <v>0</v>
      </c>
      <c r="H22" s="297">
        <f t="shared" si="4"/>
        <v>0</v>
      </c>
      <c r="I22" s="297">
        <f t="shared" si="4"/>
        <v>219</v>
      </c>
      <c r="J22" s="296">
        <f t="shared" si="4"/>
        <v>105480</v>
      </c>
      <c r="K22" s="296">
        <f t="shared" si="4"/>
        <v>613</v>
      </c>
      <c r="L22" s="296">
        <f t="shared" si="4"/>
        <v>877</v>
      </c>
      <c r="M22" s="297">
        <f t="shared" si="4"/>
        <v>1347</v>
      </c>
      <c r="N22" s="297">
        <f t="shared" si="4"/>
        <v>10</v>
      </c>
      <c r="O22" s="297">
        <f t="shared" si="4"/>
        <v>0</v>
      </c>
      <c r="P22" s="297">
        <f t="shared" si="4"/>
        <v>0</v>
      </c>
      <c r="Q22" s="297">
        <f t="shared" si="4"/>
        <v>7</v>
      </c>
      <c r="R22" s="298">
        <f t="shared" si="1"/>
        <v>108789</v>
      </c>
    </row>
    <row r="23" spans="1:18" s="24" customFormat="1" ht="17.25" customHeight="1" thickBot="1" x14ac:dyDescent="0.25">
      <c r="A23" s="54"/>
      <c r="B23" s="54"/>
      <c r="C23" s="54" t="s">
        <v>194</v>
      </c>
      <c r="D23" s="25" t="s">
        <v>199</v>
      </c>
      <c r="E23" s="249"/>
      <c r="F23" s="250">
        <v>236</v>
      </c>
      <c r="G23" s="219"/>
      <c r="H23" s="219"/>
      <c r="I23" s="219">
        <v>219</v>
      </c>
      <c r="J23" s="250">
        <v>105480</v>
      </c>
      <c r="K23" s="250">
        <v>613</v>
      </c>
      <c r="L23" s="250">
        <v>877</v>
      </c>
      <c r="M23" s="219">
        <v>1347</v>
      </c>
      <c r="N23" s="219">
        <v>10</v>
      </c>
      <c r="O23" s="219"/>
      <c r="P23" s="219"/>
      <c r="Q23" s="219">
        <v>7</v>
      </c>
      <c r="R23" s="248">
        <f t="shared" si="1"/>
        <v>108789</v>
      </c>
    </row>
    <row r="24" spans="1:18" s="24" customFormat="1" ht="17.25" customHeight="1" thickBot="1" x14ac:dyDescent="0.25">
      <c r="A24" s="54"/>
      <c r="B24" s="54"/>
      <c r="C24" s="54" t="s">
        <v>196</v>
      </c>
      <c r="D24" s="25" t="s">
        <v>195</v>
      </c>
      <c r="E24" s="249"/>
      <c r="F24" s="250">
        <v>0</v>
      </c>
      <c r="G24" s="219"/>
      <c r="H24" s="219"/>
      <c r="I24" s="219"/>
      <c r="J24" s="250"/>
      <c r="K24" s="250"/>
      <c r="L24" s="250"/>
      <c r="M24" s="219"/>
      <c r="N24" s="219"/>
      <c r="O24" s="219"/>
      <c r="P24" s="219"/>
      <c r="Q24" s="219"/>
      <c r="R24" s="248">
        <f t="shared" si="1"/>
        <v>0</v>
      </c>
    </row>
    <row r="25" spans="1:18" ht="20.100000000000001" customHeight="1" thickBot="1" x14ac:dyDescent="0.25">
      <c r="A25" s="352" t="s">
        <v>71</v>
      </c>
      <c r="B25" s="345"/>
      <c r="C25" s="346"/>
      <c r="D25" s="347" t="s">
        <v>72</v>
      </c>
      <c r="E25" s="216">
        <v>184</v>
      </c>
      <c r="F25" s="217">
        <v>6807</v>
      </c>
      <c r="G25" s="217"/>
      <c r="H25" s="217">
        <v>110289</v>
      </c>
      <c r="I25" s="217">
        <v>3819</v>
      </c>
      <c r="J25" s="217">
        <v>2034555</v>
      </c>
      <c r="K25" s="217">
        <v>2638</v>
      </c>
      <c r="L25" s="217">
        <v>82146</v>
      </c>
      <c r="M25" s="217">
        <v>56943</v>
      </c>
      <c r="N25" s="217">
        <v>37342</v>
      </c>
      <c r="O25" s="217">
        <v>9018</v>
      </c>
      <c r="P25" s="217">
        <v>32172</v>
      </c>
      <c r="Q25" s="217">
        <v>410</v>
      </c>
      <c r="R25" s="200">
        <f t="shared" si="1"/>
        <v>2376323</v>
      </c>
    </row>
    <row r="26" spans="1:18" ht="20.100000000000001" customHeight="1" thickBot="1" x14ac:dyDescent="0.25">
      <c r="A26" s="352" t="s">
        <v>197</v>
      </c>
      <c r="B26" s="345"/>
      <c r="C26" s="353"/>
      <c r="D26" s="347" t="s">
        <v>198</v>
      </c>
      <c r="E26" s="218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00">
        <f t="shared" si="1"/>
        <v>0</v>
      </c>
    </row>
    <row r="27" spans="1:18" ht="20.100000000000001" customHeight="1" thickBot="1" x14ac:dyDescent="0.25">
      <c r="A27" s="370">
        <v>19999</v>
      </c>
      <c r="B27" s="371"/>
      <c r="C27" s="343"/>
      <c r="D27" s="299" t="s">
        <v>231</v>
      </c>
      <c r="E27" s="372">
        <f>E26+E25+E17+E16+E15+E14+E13+E10</f>
        <v>1707300</v>
      </c>
      <c r="F27" s="372">
        <f t="shared" ref="F27:Q27" si="5">F26+F25+F17+F16+F15+F14+F13+F10</f>
        <v>53935</v>
      </c>
      <c r="G27" s="372">
        <f t="shared" si="5"/>
        <v>2334304</v>
      </c>
      <c r="H27" s="372">
        <f t="shared" si="5"/>
        <v>1002498</v>
      </c>
      <c r="I27" s="372">
        <f t="shared" si="5"/>
        <v>421146</v>
      </c>
      <c r="J27" s="372">
        <f t="shared" si="5"/>
        <v>12367119</v>
      </c>
      <c r="K27" s="372">
        <f t="shared" si="5"/>
        <v>22292</v>
      </c>
      <c r="L27" s="372">
        <f t="shared" si="5"/>
        <v>676100</v>
      </c>
      <c r="M27" s="372">
        <f t="shared" si="5"/>
        <v>469405</v>
      </c>
      <c r="N27" s="372">
        <f t="shared" si="5"/>
        <v>306954</v>
      </c>
      <c r="O27" s="372">
        <f t="shared" si="5"/>
        <v>74125</v>
      </c>
      <c r="P27" s="372">
        <f t="shared" si="5"/>
        <v>264401</v>
      </c>
      <c r="Q27" s="372">
        <f t="shared" si="5"/>
        <v>3378</v>
      </c>
      <c r="R27" s="373">
        <f t="shared" si="1"/>
        <v>19702957</v>
      </c>
    </row>
    <row r="28" spans="1:18" ht="20.100000000000001" customHeight="1" thickBot="1" x14ac:dyDescent="0.3">
      <c r="A28" s="405" t="s">
        <v>34</v>
      </c>
      <c r="B28" s="419"/>
      <c r="C28" s="419"/>
      <c r="D28" s="406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20"/>
    </row>
    <row r="29" spans="1:18" ht="20.100000000000001" customHeight="1" x14ac:dyDescent="0.2">
      <c r="A29" s="300" t="s">
        <v>73</v>
      </c>
      <c r="B29" s="301"/>
      <c r="C29" s="283"/>
      <c r="D29" s="302" t="s">
        <v>25</v>
      </c>
      <c r="E29" s="265">
        <f>E30+E37+E43</f>
        <v>0</v>
      </c>
      <c r="F29" s="279">
        <f t="shared" ref="F29:Q29" si="6">F30+F37+F43</f>
        <v>3229</v>
      </c>
      <c r="G29" s="266">
        <f t="shared" si="6"/>
        <v>16563088</v>
      </c>
      <c r="H29" s="266">
        <f t="shared" si="6"/>
        <v>0</v>
      </c>
      <c r="I29" s="266">
        <f t="shared" si="6"/>
        <v>344438</v>
      </c>
      <c r="J29" s="279">
        <f t="shared" si="6"/>
        <v>369831</v>
      </c>
      <c r="K29" s="279">
        <f t="shared" si="6"/>
        <v>21549</v>
      </c>
      <c r="L29" s="279">
        <f t="shared" si="6"/>
        <v>671114</v>
      </c>
      <c r="M29" s="266">
        <f t="shared" si="6"/>
        <v>465204</v>
      </c>
      <c r="N29" s="266">
        <f t="shared" si="6"/>
        <v>305077</v>
      </c>
      <c r="O29" s="266">
        <f t="shared" si="6"/>
        <v>73668</v>
      </c>
      <c r="P29" s="266">
        <f t="shared" si="6"/>
        <v>262764</v>
      </c>
      <c r="Q29" s="266">
        <f t="shared" si="6"/>
        <v>3350</v>
      </c>
      <c r="R29" s="280">
        <f t="shared" si="1"/>
        <v>19083312</v>
      </c>
    </row>
    <row r="30" spans="1:18" ht="20.100000000000001" customHeight="1" x14ac:dyDescent="0.2">
      <c r="A30" s="65"/>
      <c r="B30" s="303" t="s">
        <v>74</v>
      </c>
      <c r="C30" s="304"/>
      <c r="D30" s="306" t="s">
        <v>27</v>
      </c>
      <c r="E30" s="288">
        <f>SUM(E31:E36)</f>
        <v>0</v>
      </c>
      <c r="F30" s="290">
        <f t="shared" ref="F30:Q30" si="7">SUM(F31:F36)</f>
        <v>1760</v>
      </c>
      <c r="G30" s="290">
        <f t="shared" si="7"/>
        <v>13811225</v>
      </c>
      <c r="H30" s="290">
        <f t="shared" si="7"/>
        <v>0</v>
      </c>
      <c r="I30" s="290">
        <f t="shared" si="7"/>
        <v>257485</v>
      </c>
      <c r="J30" s="290">
        <f t="shared" si="7"/>
        <v>300635</v>
      </c>
      <c r="K30" s="290">
        <f t="shared" si="7"/>
        <v>17888</v>
      </c>
      <c r="L30" s="290">
        <f t="shared" si="7"/>
        <v>557102</v>
      </c>
      <c r="M30" s="290">
        <f t="shared" si="7"/>
        <v>386174</v>
      </c>
      <c r="N30" s="290">
        <f t="shared" si="7"/>
        <v>253249</v>
      </c>
      <c r="O30" s="290">
        <f t="shared" si="7"/>
        <v>61151</v>
      </c>
      <c r="P30" s="290">
        <f t="shared" si="7"/>
        <v>218130</v>
      </c>
      <c r="Q30" s="290">
        <f t="shared" si="7"/>
        <v>2781</v>
      </c>
      <c r="R30" s="305">
        <f t="shared" si="1"/>
        <v>15867580</v>
      </c>
    </row>
    <row r="31" spans="1:18" ht="20.100000000000001" customHeight="1" x14ac:dyDescent="0.2">
      <c r="A31" s="54"/>
      <c r="B31" s="68"/>
      <c r="C31" s="54" t="s">
        <v>75</v>
      </c>
      <c r="D31" s="69" t="s">
        <v>76</v>
      </c>
      <c r="E31" s="220"/>
      <c r="F31" s="221">
        <v>1129</v>
      </c>
      <c r="G31" s="222">
        <v>12525135</v>
      </c>
      <c r="H31" s="222"/>
      <c r="I31" s="222">
        <v>138134</v>
      </c>
      <c r="J31" s="221">
        <v>204616</v>
      </c>
      <c r="K31" s="221">
        <v>16027</v>
      </c>
      <c r="L31" s="221">
        <v>499149</v>
      </c>
      <c r="M31" s="222">
        <v>346003</v>
      </c>
      <c r="N31" s="222">
        <v>226905</v>
      </c>
      <c r="O31" s="222">
        <v>54791</v>
      </c>
      <c r="P31" s="222">
        <v>195436</v>
      </c>
      <c r="Q31" s="222">
        <v>2491</v>
      </c>
      <c r="R31" s="223">
        <f t="shared" si="1"/>
        <v>14209816</v>
      </c>
    </row>
    <row r="32" spans="1:18" ht="20.100000000000001" customHeight="1" x14ac:dyDescent="0.2">
      <c r="A32" s="54"/>
      <c r="B32" s="68"/>
      <c r="C32" s="54" t="s">
        <v>77</v>
      </c>
      <c r="D32" s="69" t="s">
        <v>78</v>
      </c>
      <c r="E32" s="220"/>
      <c r="F32" s="221">
        <v>581</v>
      </c>
      <c r="G32" s="222">
        <v>1133024</v>
      </c>
      <c r="H32" s="222"/>
      <c r="I32" s="222">
        <v>97476</v>
      </c>
      <c r="J32" s="221">
        <v>69574</v>
      </c>
      <c r="K32" s="221">
        <v>1509</v>
      </c>
      <c r="L32" s="221">
        <v>46994</v>
      </c>
      <c r="M32" s="222">
        <v>32574</v>
      </c>
      <c r="N32" s="222">
        <v>21362</v>
      </c>
      <c r="O32" s="222">
        <v>5158</v>
      </c>
      <c r="P32" s="222">
        <v>18403</v>
      </c>
      <c r="Q32" s="222">
        <v>235</v>
      </c>
      <c r="R32" s="223">
        <f t="shared" si="1"/>
        <v>1426890</v>
      </c>
    </row>
    <row r="33" spans="1:18" ht="20.100000000000001" customHeight="1" x14ac:dyDescent="0.2">
      <c r="A33" s="54"/>
      <c r="B33" s="68"/>
      <c r="C33" s="54" t="s">
        <v>79</v>
      </c>
      <c r="D33" s="69" t="s">
        <v>81</v>
      </c>
      <c r="E33" s="220"/>
      <c r="F33" s="221"/>
      <c r="G33" s="222">
        <v>28502</v>
      </c>
      <c r="H33" s="222"/>
      <c r="I33" s="222"/>
      <c r="J33" s="221"/>
      <c r="K33" s="221"/>
      <c r="L33" s="221"/>
      <c r="M33" s="222"/>
      <c r="N33" s="222"/>
      <c r="O33" s="222"/>
      <c r="P33" s="222"/>
      <c r="Q33" s="222"/>
      <c r="R33" s="223">
        <f t="shared" si="1"/>
        <v>28502</v>
      </c>
    </row>
    <row r="34" spans="1:18" ht="20.100000000000001" customHeight="1" x14ac:dyDescent="0.2">
      <c r="A34" s="54"/>
      <c r="B34" s="68"/>
      <c r="C34" s="54" t="s">
        <v>80</v>
      </c>
      <c r="D34" s="69" t="s">
        <v>83</v>
      </c>
      <c r="E34" s="220"/>
      <c r="F34" s="221">
        <v>50</v>
      </c>
      <c r="G34" s="222">
        <v>124564</v>
      </c>
      <c r="H34" s="222"/>
      <c r="I34" s="222">
        <v>21875</v>
      </c>
      <c r="J34" s="221">
        <v>26445</v>
      </c>
      <c r="K34" s="221">
        <v>352</v>
      </c>
      <c r="L34" s="221">
        <v>10959</v>
      </c>
      <c r="M34" s="222">
        <v>7597</v>
      </c>
      <c r="N34" s="222">
        <v>4982</v>
      </c>
      <c r="O34" s="222">
        <v>1202</v>
      </c>
      <c r="P34" s="222">
        <v>4291</v>
      </c>
      <c r="Q34" s="222">
        <v>55</v>
      </c>
      <c r="R34" s="223">
        <f t="shared" si="1"/>
        <v>202372</v>
      </c>
    </row>
    <row r="35" spans="1:18" ht="20.100000000000001" customHeight="1" x14ac:dyDescent="0.2">
      <c r="A35" s="54"/>
      <c r="B35" s="68"/>
      <c r="C35" s="54" t="s">
        <v>82</v>
      </c>
      <c r="D35" s="70" t="s">
        <v>221</v>
      </c>
      <c r="E35" s="220"/>
      <c r="F35" s="221"/>
      <c r="G35" s="222"/>
      <c r="H35" s="222"/>
      <c r="I35" s="222"/>
      <c r="J35" s="221"/>
      <c r="K35" s="221"/>
      <c r="L35" s="221"/>
      <c r="M35" s="222"/>
      <c r="N35" s="222"/>
      <c r="O35" s="222"/>
      <c r="P35" s="222"/>
      <c r="Q35" s="222"/>
      <c r="R35" s="223">
        <f t="shared" si="1"/>
        <v>0</v>
      </c>
    </row>
    <row r="36" spans="1:18" ht="20.100000000000001" customHeight="1" x14ac:dyDescent="0.2">
      <c r="A36" s="54"/>
      <c r="B36" s="68"/>
      <c r="C36" s="54" t="s">
        <v>84</v>
      </c>
      <c r="D36" s="69" t="s">
        <v>205</v>
      </c>
      <c r="E36" s="220"/>
      <c r="F36" s="221"/>
      <c r="G36" s="222"/>
      <c r="H36" s="222"/>
      <c r="I36" s="222"/>
      <c r="J36" s="221"/>
      <c r="K36" s="221"/>
      <c r="L36" s="221"/>
      <c r="M36" s="222"/>
      <c r="N36" s="222"/>
      <c r="O36" s="222"/>
      <c r="P36" s="222"/>
      <c r="Q36" s="222"/>
      <c r="R36" s="224">
        <f t="shared" si="1"/>
        <v>0</v>
      </c>
    </row>
    <row r="37" spans="1:18" ht="20.100000000000001" customHeight="1" x14ac:dyDescent="0.2">
      <c r="A37" s="65"/>
      <c r="B37" s="303" t="s">
        <v>85</v>
      </c>
      <c r="C37" s="307"/>
      <c r="D37" s="306" t="s">
        <v>28</v>
      </c>
      <c r="E37" s="288">
        <f>E38+E39+E40+E41+E42</f>
        <v>0</v>
      </c>
      <c r="F37" s="290">
        <f t="shared" ref="F37:Q37" si="8">F38+F39+F40+F41+F42</f>
        <v>1469</v>
      </c>
      <c r="G37" s="290">
        <f t="shared" si="8"/>
        <v>2751863</v>
      </c>
      <c r="H37" s="290">
        <f t="shared" si="8"/>
        <v>0</v>
      </c>
      <c r="I37" s="290">
        <f t="shared" si="8"/>
        <v>86953</v>
      </c>
      <c r="J37" s="290">
        <f t="shared" si="8"/>
        <v>69196</v>
      </c>
      <c r="K37" s="290">
        <f t="shared" si="8"/>
        <v>3661</v>
      </c>
      <c r="L37" s="290">
        <f t="shared" si="8"/>
        <v>114012</v>
      </c>
      <c r="M37" s="290">
        <f t="shared" si="8"/>
        <v>79030</v>
      </c>
      <c r="N37" s="290">
        <f t="shared" si="8"/>
        <v>51828</v>
      </c>
      <c r="O37" s="290">
        <f t="shared" si="8"/>
        <v>12517</v>
      </c>
      <c r="P37" s="290">
        <f t="shared" si="8"/>
        <v>44634</v>
      </c>
      <c r="Q37" s="290">
        <f t="shared" si="8"/>
        <v>569</v>
      </c>
      <c r="R37" s="305">
        <f t="shared" si="1"/>
        <v>3215732</v>
      </c>
    </row>
    <row r="38" spans="1:18" ht="20.100000000000001" customHeight="1" x14ac:dyDescent="0.2">
      <c r="A38" s="54"/>
      <c r="B38" s="68"/>
      <c r="C38" s="54" t="s">
        <v>86</v>
      </c>
      <c r="D38" s="69" t="s">
        <v>87</v>
      </c>
      <c r="E38" s="220"/>
      <c r="F38" s="222">
        <v>1372</v>
      </c>
      <c r="G38" s="222">
        <v>2510894</v>
      </c>
      <c r="H38" s="222"/>
      <c r="I38" s="222">
        <v>86852</v>
      </c>
      <c r="J38" s="222">
        <v>69196</v>
      </c>
      <c r="K38" s="222">
        <v>3661</v>
      </c>
      <c r="L38" s="222">
        <v>113966</v>
      </c>
      <c r="M38" s="222">
        <v>78999</v>
      </c>
      <c r="N38" s="222">
        <v>51807</v>
      </c>
      <c r="O38" s="222">
        <v>12517</v>
      </c>
      <c r="P38" s="222">
        <v>44634</v>
      </c>
      <c r="Q38" s="222">
        <v>569</v>
      </c>
      <c r="R38" s="224">
        <f t="shared" si="1"/>
        <v>2974467</v>
      </c>
    </row>
    <row r="39" spans="1:18" ht="20.100000000000001" customHeight="1" x14ac:dyDescent="0.2">
      <c r="A39" s="54"/>
      <c r="B39" s="68"/>
      <c r="C39" s="54" t="s">
        <v>88</v>
      </c>
      <c r="D39" s="69" t="s">
        <v>89</v>
      </c>
      <c r="E39" s="220"/>
      <c r="F39" s="221">
        <v>97</v>
      </c>
      <c r="G39" s="222">
        <v>213021</v>
      </c>
      <c r="H39" s="222"/>
      <c r="I39" s="222">
        <v>101</v>
      </c>
      <c r="J39" s="221"/>
      <c r="K39" s="221"/>
      <c r="L39" s="221">
        <v>46</v>
      </c>
      <c r="M39" s="222">
        <v>31</v>
      </c>
      <c r="N39" s="222">
        <v>21</v>
      </c>
      <c r="O39" s="222"/>
      <c r="P39" s="222">
        <v>0</v>
      </c>
      <c r="Q39" s="222"/>
      <c r="R39" s="224">
        <f t="shared" si="1"/>
        <v>213317</v>
      </c>
    </row>
    <row r="40" spans="1:18" ht="20.100000000000001" customHeight="1" x14ac:dyDescent="0.2">
      <c r="A40" s="54"/>
      <c r="B40" s="68"/>
      <c r="C40" s="54" t="s">
        <v>90</v>
      </c>
      <c r="D40" s="69" t="s">
        <v>92</v>
      </c>
      <c r="E40" s="220"/>
      <c r="F40" s="221"/>
      <c r="G40" s="222">
        <v>5679</v>
      </c>
      <c r="H40" s="222"/>
      <c r="I40" s="222"/>
      <c r="J40" s="221"/>
      <c r="K40" s="221"/>
      <c r="L40" s="221"/>
      <c r="M40" s="222"/>
      <c r="N40" s="222"/>
      <c r="O40" s="222"/>
      <c r="P40" s="222"/>
      <c r="Q40" s="222"/>
      <c r="R40" s="224">
        <f t="shared" si="1"/>
        <v>5679</v>
      </c>
    </row>
    <row r="41" spans="1:18" ht="20.100000000000001" customHeight="1" x14ac:dyDescent="0.2">
      <c r="A41" s="54"/>
      <c r="B41" s="68"/>
      <c r="C41" s="54" t="s">
        <v>91</v>
      </c>
      <c r="D41" s="70" t="s">
        <v>222</v>
      </c>
      <c r="E41" s="220"/>
      <c r="F41" s="221"/>
      <c r="G41" s="222">
        <v>22269</v>
      </c>
      <c r="H41" s="222"/>
      <c r="I41" s="222"/>
      <c r="J41" s="221"/>
      <c r="K41" s="221"/>
      <c r="L41" s="221"/>
      <c r="M41" s="222"/>
      <c r="N41" s="222"/>
      <c r="O41" s="222"/>
      <c r="P41" s="222"/>
      <c r="Q41" s="222"/>
      <c r="R41" s="223">
        <f t="shared" si="1"/>
        <v>22269</v>
      </c>
    </row>
    <row r="42" spans="1:18" ht="20.100000000000001" customHeight="1" x14ac:dyDescent="0.2">
      <c r="A42" s="54"/>
      <c r="B42" s="71"/>
      <c r="C42" s="54" t="s">
        <v>93</v>
      </c>
      <c r="D42" s="69" t="s">
        <v>217</v>
      </c>
      <c r="E42" s="225"/>
      <c r="F42" s="226"/>
      <c r="G42" s="227"/>
      <c r="H42" s="227"/>
      <c r="I42" s="227"/>
      <c r="J42" s="226"/>
      <c r="K42" s="226"/>
      <c r="L42" s="226"/>
      <c r="M42" s="227"/>
      <c r="N42" s="227"/>
      <c r="O42" s="227"/>
      <c r="P42" s="227"/>
      <c r="Q42" s="227"/>
      <c r="R42" s="228">
        <f t="shared" si="1"/>
        <v>0</v>
      </c>
    </row>
    <row r="43" spans="1:18" ht="20.100000000000001" customHeight="1" x14ac:dyDescent="0.2">
      <c r="A43" s="72"/>
      <c r="B43" s="308" t="s">
        <v>94</v>
      </c>
      <c r="C43" s="309"/>
      <c r="D43" s="306" t="s">
        <v>29</v>
      </c>
      <c r="E43" s="324">
        <f>SUM(E44:E45)</f>
        <v>0</v>
      </c>
      <c r="F43" s="325">
        <f t="shared" ref="F43:Q43" si="9">SUM(F44:F45)</f>
        <v>0</v>
      </c>
      <c r="G43" s="326">
        <f t="shared" si="9"/>
        <v>0</v>
      </c>
      <c r="H43" s="326">
        <f t="shared" si="9"/>
        <v>0</v>
      </c>
      <c r="I43" s="326">
        <f t="shared" si="9"/>
        <v>0</v>
      </c>
      <c r="J43" s="325">
        <f t="shared" si="9"/>
        <v>0</v>
      </c>
      <c r="K43" s="325">
        <f t="shared" si="9"/>
        <v>0</v>
      </c>
      <c r="L43" s="325">
        <f t="shared" si="9"/>
        <v>0</v>
      </c>
      <c r="M43" s="326">
        <f t="shared" si="9"/>
        <v>0</v>
      </c>
      <c r="N43" s="326">
        <f t="shared" si="9"/>
        <v>0</v>
      </c>
      <c r="O43" s="326">
        <f t="shared" si="9"/>
        <v>0</v>
      </c>
      <c r="P43" s="326">
        <f t="shared" si="9"/>
        <v>0</v>
      </c>
      <c r="Q43" s="326">
        <f t="shared" si="9"/>
        <v>0</v>
      </c>
      <c r="R43" s="384">
        <f t="shared" si="1"/>
        <v>0</v>
      </c>
    </row>
    <row r="44" spans="1:18" ht="20.100000000000001" customHeight="1" x14ac:dyDescent="0.2">
      <c r="A44" s="54"/>
      <c r="B44" s="68"/>
      <c r="C44" s="73" t="s">
        <v>95</v>
      </c>
      <c r="D44" s="75" t="s">
        <v>232</v>
      </c>
      <c r="E44" s="225"/>
      <c r="F44" s="226"/>
      <c r="G44" s="227"/>
      <c r="H44" s="227"/>
      <c r="I44" s="227"/>
      <c r="J44" s="226"/>
      <c r="K44" s="226"/>
      <c r="L44" s="226"/>
      <c r="M44" s="227"/>
      <c r="N44" s="227"/>
      <c r="O44" s="227"/>
      <c r="P44" s="227"/>
      <c r="Q44" s="227"/>
      <c r="R44" s="228">
        <f t="shared" si="1"/>
        <v>0</v>
      </c>
    </row>
    <row r="45" spans="1:18" ht="20.100000000000001" customHeight="1" thickBot="1" x14ac:dyDescent="0.25">
      <c r="A45" s="76"/>
      <c r="B45" s="77"/>
      <c r="C45" s="78" t="s">
        <v>96</v>
      </c>
      <c r="D45" s="79" t="s">
        <v>206</v>
      </c>
      <c r="E45" s="229"/>
      <c r="F45" s="230"/>
      <c r="G45" s="231"/>
      <c r="H45" s="231"/>
      <c r="I45" s="231"/>
      <c r="J45" s="230"/>
      <c r="K45" s="230"/>
      <c r="L45" s="230"/>
      <c r="M45" s="231"/>
      <c r="N45" s="231"/>
      <c r="O45" s="231"/>
      <c r="P45" s="231"/>
      <c r="Q45" s="231"/>
      <c r="R45" s="232">
        <f t="shared" si="1"/>
        <v>0</v>
      </c>
    </row>
    <row r="46" spans="1:18" ht="20.100000000000001" customHeight="1" thickBot="1" x14ac:dyDescent="0.25">
      <c r="A46" s="354" t="s">
        <v>97</v>
      </c>
      <c r="B46" s="355"/>
      <c r="C46" s="356"/>
      <c r="D46" s="357" t="s">
        <v>26</v>
      </c>
      <c r="E46" s="259">
        <v>19271</v>
      </c>
      <c r="F46" s="260">
        <v>1879</v>
      </c>
      <c r="G46" s="257">
        <v>5466775</v>
      </c>
      <c r="H46" s="257"/>
      <c r="I46" s="257">
        <v>261113</v>
      </c>
      <c r="J46" s="260">
        <v>77686</v>
      </c>
      <c r="K46" s="260">
        <v>5418</v>
      </c>
      <c r="L46" s="260">
        <v>168747</v>
      </c>
      <c r="M46" s="257">
        <v>116974</v>
      </c>
      <c r="N46" s="257">
        <v>76710</v>
      </c>
      <c r="O46" s="257">
        <v>18523</v>
      </c>
      <c r="P46" s="257">
        <v>66074</v>
      </c>
      <c r="Q46" s="257">
        <v>842</v>
      </c>
      <c r="R46" s="258">
        <f t="shared" si="1"/>
        <v>6280012</v>
      </c>
    </row>
    <row r="47" spans="1:18" ht="20.100000000000001" customHeight="1" thickBot="1" x14ac:dyDescent="0.25">
      <c r="A47" s="358" t="s">
        <v>98</v>
      </c>
      <c r="B47" s="359"/>
      <c r="C47" s="360"/>
      <c r="D47" s="361" t="s">
        <v>99</v>
      </c>
      <c r="E47" s="310"/>
      <c r="F47" s="311"/>
      <c r="G47" s="312"/>
      <c r="H47" s="312"/>
      <c r="I47" s="312"/>
      <c r="J47" s="311"/>
      <c r="K47" s="311"/>
      <c r="L47" s="311"/>
      <c r="M47" s="312"/>
      <c r="N47" s="312"/>
      <c r="O47" s="312"/>
      <c r="P47" s="312"/>
      <c r="Q47" s="312"/>
      <c r="R47" s="313">
        <f t="shared" si="1"/>
        <v>0</v>
      </c>
    </row>
    <row r="48" spans="1:18" ht="20.100000000000001" customHeight="1" thickBot="1" x14ac:dyDescent="0.25">
      <c r="A48" s="362" t="s">
        <v>100</v>
      </c>
      <c r="B48" s="363"/>
      <c r="C48" s="363"/>
      <c r="D48" s="364" t="s">
        <v>15</v>
      </c>
      <c r="E48" s="314">
        <v>51213</v>
      </c>
      <c r="F48" s="251">
        <v>5335</v>
      </c>
      <c r="G48" s="251">
        <v>1223519</v>
      </c>
      <c r="H48" s="251">
        <v>692332</v>
      </c>
      <c r="I48" s="251">
        <v>175955</v>
      </c>
      <c r="J48" s="251">
        <v>756678</v>
      </c>
      <c r="K48" s="251">
        <v>3496</v>
      </c>
      <c r="L48" s="251">
        <v>108855</v>
      </c>
      <c r="M48" s="251">
        <v>75456</v>
      </c>
      <c r="N48" s="251">
        <v>49484</v>
      </c>
      <c r="O48" s="251">
        <v>11948</v>
      </c>
      <c r="P48" s="251">
        <v>42615</v>
      </c>
      <c r="Q48" s="251">
        <v>543</v>
      </c>
      <c r="R48" s="252">
        <f t="shared" si="1"/>
        <v>3197429</v>
      </c>
    </row>
    <row r="49" spans="1:18" ht="20.100000000000001" customHeight="1" x14ac:dyDescent="0.2">
      <c r="A49" s="315" t="s">
        <v>101</v>
      </c>
      <c r="B49" s="316"/>
      <c r="C49" s="317"/>
      <c r="D49" s="267" t="s">
        <v>16</v>
      </c>
      <c r="E49" s="268">
        <f>E50+E51+E54</f>
        <v>15674587</v>
      </c>
      <c r="F49" s="269">
        <f>F50+F51+F54</f>
        <v>8314</v>
      </c>
      <c r="G49" s="269">
        <f t="shared" ref="G49:Q49" si="10">G50+G51+G54</f>
        <v>36720335</v>
      </c>
      <c r="H49" s="269">
        <f t="shared" si="10"/>
        <v>0</v>
      </c>
      <c r="I49" s="269">
        <f t="shared" si="10"/>
        <v>2716780</v>
      </c>
      <c r="J49" s="269">
        <f t="shared" si="10"/>
        <v>1033146</v>
      </c>
      <c r="K49" s="269">
        <f t="shared" si="10"/>
        <v>69922</v>
      </c>
      <c r="L49" s="269">
        <f t="shared" si="10"/>
        <v>2177697</v>
      </c>
      <c r="M49" s="269">
        <f t="shared" si="10"/>
        <v>1509551</v>
      </c>
      <c r="N49" s="269">
        <f t="shared" si="10"/>
        <v>989949</v>
      </c>
      <c r="O49" s="269">
        <f t="shared" si="10"/>
        <v>239047</v>
      </c>
      <c r="P49" s="269">
        <f t="shared" si="10"/>
        <v>852661</v>
      </c>
      <c r="Q49" s="269">
        <f t="shared" si="10"/>
        <v>10868</v>
      </c>
      <c r="R49" s="270">
        <f t="shared" si="1"/>
        <v>62002857</v>
      </c>
    </row>
    <row r="50" spans="1:18" ht="20.100000000000001" customHeight="1" x14ac:dyDescent="0.2">
      <c r="A50" s="91"/>
      <c r="B50" s="148" t="s">
        <v>102</v>
      </c>
      <c r="C50" s="92"/>
      <c r="D50" s="93" t="s">
        <v>103</v>
      </c>
      <c r="E50" s="220"/>
      <c r="F50" s="221">
        <v>2427</v>
      </c>
      <c r="G50" s="222">
        <v>20829772</v>
      </c>
      <c r="H50" s="222"/>
      <c r="I50" s="222">
        <v>42417</v>
      </c>
      <c r="J50" s="221">
        <v>314759</v>
      </c>
      <c r="K50" s="221">
        <v>26771</v>
      </c>
      <c r="L50" s="221">
        <v>833772</v>
      </c>
      <c r="M50" s="222">
        <v>577960</v>
      </c>
      <c r="N50" s="222">
        <v>379020</v>
      </c>
      <c r="O50" s="222">
        <v>91525</v>
      </c>
      <c r="P50" s="222">
        <v>326461</v>
      </c>
      <c r="Q50" s="222">
        <v>4161</v>
      </c>
      <c r="R50" s="223">
        <f t="shared" si="1"/>
        <v>23429045</v>
      </c>
    </row>
    <row r="51" spans="1:18" ht="20.100000000000001" customHeight="1" x14ac:dyDescent="0.2">
      <c r="A51" s="91"/>
      <c r="B51" s="318" t="s">
        <v>104</v>
      </c>
      <c r="C51" s="319"/>
      <c r="D51" s="320" t="s">
        <v>223</v>
      </c>
      <c r="E51" s="288">
        <f>E52+E53</f>
        <v>15354912</v>
      </c>
      <c r="F51" s="290">
        <f>F52+F53</f>
        <v>3481</v>
      </c>
      <c r="G51" s="290">
        <f t="shared" ref="G51:Q51" si="11">G52+G53</f>
        <v>15890563</v>
      </c>
      <c r="H51" s="290">
        <f t="shared" si="11"/>
        <v>0</v>
      </c>
      <c r="I51" s="290">
        <f t="shared" si="11"/>
        <v>2562052</v>
      </c>
      <c r="J51" s="290">
        <f t="shared" si="11"/>
        <v>680724</v>
      </c>
      <c r="K51" s="290">
        <f t="shared" si="11"/>
        <v>41465</v>
      </c>
      <c r="L51" s="290">
        <f t="shared" si="11"/>
        <v>1291398</v>
      </c>
      <c r="M51" s="290">
        <f t="shared" si="11"/>
        <v>895180</v>
      </c>
      <c r="N51" s="290">
        <f t="shared" si="11"/>
        <v>587050</v>
      </c>
      <c r="O51" s="290">
        <f t="shared" si="11"/>
        <v>141757</v>
      </c>
      <c r="P51" s="290">
        <f t="shared" si="11"/>
        <v>505632</v>
      </c>
      <c r="Q51" s="290">
        <f t="shared" si="11"/>
        <v>6445</v>
      </c>
      <c r="R51" s="305">
        <f t="shared" si="1"/>
        <v>37960659</v>
      </c>
    </row>
    <row r="52" spans="1:18" ht="17.25" customHeight="1" x14ac:dyDescent="0.2">
      <c r="A52" s="94"/>
      <c r="B52" s="95"/>
      <c r="C52" s="28" t="s">
        <v>105</v>
      </c>
      <c r="D52" s="26" t="s">
        <v>224</v>
      </c>
      <c r="E52" s="225">
        <v>10128365</v>
      </c>
      <c r="F52" s="226">
        <v>2410</v>
      </c>
      <c r="G52" s="227">
        <v>15890563</v>
      </c>
      <c r="H52" s="227"/>
      <c r="I52" s="227">
        <v>2342012</v>
      </c>
      <c r="J52" s="226">
        <v>581096</v>
      </c>
      <c r="K52" s="226">
        <v>34920</v>
      </c>
      <c r="L52" s="226">
        <v>1087579</v>
      </c>
      <c r="M52" s="227">
        <v>753895</v>
      </c>
      <c r="N52" s="227">
        <v>494397</v>
      </c>
      <c r="O52" s="227">
        <v>119385</v>
      </c>
      <c r="P52" s="227">
        <v>425829</v>
      </c>
      <c r="Q52" s="227">
        <v>5428</v>
      </c>
      <c r="R52" s="228">
        <f t="shared" si="1"/>
        <v>31865879</v>
      </c>
    </row>
    <row r="53" spans="1:18" ht="24.75" customHeight="1" x14ac:dyDescent="0.2">
      <c r="A53" s="94"/>
      <c r="B53" s="95"/>
      <c r="C53" s="28" t="s">
        <v>200</v>
      </c>
      <c r="D53" s="26" t="s">
        <v>225</v>
      </c>
      <c r="E53" s="225">
        <v>5226547</v>
      </c>
      <c r="F53" s="226">
        <v>1071</v>
      </c>
      <c r="G53" s="227"/>
      <c r="H53" s="227"/>
      <c r="I53" s="227">
        <v>220040</v>
      </c>
      <c r="J53" s="226">
        <v>99628</v>
      </c>
      <c r="K53" s="226">
        <v>6545</v>
      </c>
      <c r="L53" s="226">
        <v>203819</v>
      </c>
      <c r="M53" s="227">
        <v>141285</v>
      </c>
      <c r="N53" s="227">
        <v>92653</v>
      </c>
      <c r="O53" s="227">
        <v>22372</v>
      </c>
      <c r="P53" s="227">
        <v>79803</v>
      </c>
      <c r="Q53" s="227">
        <v>1017</v>
      </c>
      <c r="R53" s="228">
        <f t="shared" si="1"/>
        <v>6094780</v>
      </c>
    </row>
    <row r="54" spans="1:18" ht="20.100000000000001" customHeight="1" thickBot="1" x14ac:dyDescent="0.25">
      <c r="A54" s="28"/>
      <c r="B54" s="148" t="s">
        <v>106</v>
      </c>
      <c r="C54" s="92"/>
      <c r="D54" s="93" t="s">
        <v>226</v>
      </c>
      <c r="E54" s="225">
        <v>319675</v>
      </c>
      <c r="F54" s="226">
        <v>2406</v>
      </c>
      <c r="G54" s="227"/>
      <c r="H54" s="227"/>
      <c r="I54" s="227">
        <v>112311</v>
      </c>
      <c r="J54" s="226">
        <v>37663</v>
      </c>
      <c r="K54" s="226">
        <v>1686</v>
      </c>
      <c r="L54" s="226">
        <v>52527</v>
      </c>
      <c r="M54" s="227">
        <v>36411</v>
      </c>
      <c r="N54" s="227">
        <v>23879</v>
      </c>
      <c r="O54" s="227">
        <v>5765</v>
      </c>
      <c r="P54" s="227">
        <v>20568</v>
      </c>
      <c r="Q54" s="227">
        <v>262</v>
      </c>
      <c r="R54" s="228">
        <f t="shared" si="1"/>
        <v>613153</v>
      </c>
    </row>
    <row r="55" spans="1:18" ht="20.100000000000001" customHeight="1" x14ac:dyDescent="0.2">
      <c r="A55" s="315" t="s">
        <v>107</v>
      </c>
      <c r="B55" s="321"/>
      <c r="C55" s="317"/>
      <c r="D55" s="271" t="s">
        <v>30</v>
      </c>
      <c r="E55" s="268">
        <f>E56+E60</f>
        <v>863046</v>
      </c>
      <c r="F55" s="272">
        <f t="shared" ref="F55:Q55" si="12">F56+F60</f>
        <v>4631</v>
      </c>
      <c r="G55" s="269">
        <f t="shared" si="12"/>
        <v>7195193</v>
      </c>
      <c r="H55" s="269">
        <f t="shared" si="12"/>
        <v>0</v>
      </c>
      <c r="I55" s="269">
        <f t="shared" si="12"/>
        <v>70793</v>
      </c>
      <c r="J55" s="272">
        <f t="shared" si="12"/>
        <v>113483</v>
      </c>
      <c r="K55" s="272">
        <f t="shared" si="12"/>
        <v>10893</v>
      </c>
      <c r="L55" s="272">
        <f t="shared" si="12"/>
        <v>339274</v>
      </c>
      <c r="M55" s="269">
        <f t="shared" si="12"/>
        <v>235182</v>
      </c>
      <c r="N55" s="269">
        <f t="shared" si="12"/>
        <v>154230</v>
      </c>
      <c r="O55" s="269">
        <f t="shared" si="12"/>
        <v>37241</v>
      </c>
      <c r="P55" s="269">
        <f t="shared" si="12"/>
        <v>132834</v>
      </c>
      <c r="Q55" s="269">
        <f t="shared" si="12"/>
        <v>1693</v>
      </c>
      <c r="R55" s="273">
        <f t="shared" si="1"/>
        <v>9158493</v>
      </c>
    </row>
    <row r="56" spans="1:18" ht="20.100000000000001" customHeight="1" x14ac:dyDescent="0.2">
      <c r="A56" s="91"/>
      <c r="B56" s="322" t="s">
        <v>108</v>
      </c>
      <c r="C56" s="323"/>
      <c r="D56" s="287" t="s">
        <v>109</v>
      </c>
      <c r="E56" s="324">
        <f>E57+E58+E59</f>
        <v>863046</v>
      </c>
      <c r="F56" s="325">
        <f t="shared" ref="F56:Q56" si="13">F57+F58+F59</f>
        <v>3149</v>
      </c>
      <c r="G56" s="326">
        <f t="shared" si="13"/>
        <v>3164119</v>
      </c>
      <c r="H56" s="326">
        <f t="shared" si="13"/>
        <v>0</v>
      </c>
      <c r="I56" s="326">
        <f t="shared" si="13"/>
        <v>29665</v>
      </c>
      <c r="J56" s="325">
        <f t="shared" si="13"/>
        <v>86124</v>
      </c>
      <c r="K56" s="325">
        <f t="shared" si="13"/>
        <v>5238</v>
      </c>
      <c r="L56" s="325">
        <f t="shared" si="13"/>
        <v>163140</v>
      </c>
      <c r="M56" s="326">
        <f t="shared" si="13"/>
        <v>113087</v>
      </c>
      <c r="N56" s="326">
        <f t="shared" si="13"/>
        <v>74162</v>
      </c>
      <c r="O56" s="326">
        <f t="shared" si="13"/>
        <v>17907</v>
      </c>
      <c r="P56" s="326">
        <f t="shared" si="13"/>
        <v>63869</v>
      </c>
      <c r="Q56" s="326">
        <f t="shared" si="13"/>
        <v>814</v>
      </c>
      <c r="R56" s="327">
        <f t="shared" si="1"/>
        <v>4584320</v>
      </c>
    </row>
    <row r="57" spans="1:18" ht="22.5" customHeight="1" x14ac:dyDescent="0.2">
      <c r="A57" s="91"/>
      <c r="B57" s="149"/>
      <c r="C57" s="28" t="s">
        <v>233</v>
      </c>
      <c r="D57" s="41" t="s">
        <v>111</v>
      </c>
      <c r="E57" s="225">
        <v>480703</v>
      </c>
      <c r="F57" s="226">
        <v>1098</v>
      </c>
      <c r="G57" s="227">
        <v>1771907</v>
      </c>
      <c r="H57" s="227"/>
      <c r="I57" s="227">
        <v>20287</v>
      </c>
      <c r="J57" s="226">
        <v>69226</v>
      </c>
      <c r="K57" s="226">
        <v>2968</v>
      </c>
      <c r="L57" s="226">
        <v>92421</v>
      </c>
      <c r="M57" s="227">
        <v>64065</v>
      </c>
      <c r="N57" s="227">
        <v>42014</v>
      </c>
      <c r="O57" s="227">
        <v>10144</v>
      </c>
      <c r="P57" s="227">
        <v>36185</v>
      </c>
      <c r="Q57" s="227">
        <v>461</v>
      </c>
      <c r="R57" s="239">
        <f t="shared" si="1"/>
        <v>2591479</v>
      </c>
    </row>
    <row r="58" spans="1:18" ht="20.100000000000001" customHeight="1" x14ac:dyDescent="0.2">
      <c r="A58" s="100"/>
      <c r="B58" s="149"/>
      <c r="C58" s="28" t="s">
        <v>234</v>
      </c>
      <c r="D58" s="41" t="s">
        <v>112</v>
      </c>
      <c r="E58" s="220">
        <v>55560</v>
      </c>
      <c r="F58" s="221">
        <v>848</v>
      </c>
      <c r="G58" s="222">
        <v>189847</v>
      </c>
      <c r="H58" s="222"/>
      <c r="I58" s="222">
        <v>2198</v>
      </c>
      <c r="J58" s="221">
        <v>4231</v>
      </c>
      <c r="K58" s="221">
        <v>310</v>
      </c>
      <c r="L58" s="221">
        <v>9653</v>
      </c>
      <c r="M58" s="222">
        <v>6692</v>
      </c>
      <c r="N58" s="222">
        <v>4388</v>
      </c>
      <c r="O58" s="222">
        <v>1061</v>
      </c>
      <c r="P58" s="222">
        <v>3776</v>
      </c>
      <c r="Q58" s="222">
        <v>48</v>
      </c>
      <c r="R58" s="223">
        <f t="shared" si="1"/>
        <v>278612</v>
      </c>
    </row>
    <row r="59" spans="1:18" ht="20.100000000000001" customHeight="1" x14ac:dyDescent="0.2">
      <c r="A59" s="100"/>
      <c r="B59" s="149"/>
      <c r="C59" s="28" t="s">
        <v>235</v>
      </c>
      <c r="D59" s="41" t="s">
        <v>218</v>
      </c>
      <c r="E59" s="220">
        <v>326783</v>
      </c>
      <c r="F59" s="221">
        <v>1203</v>
      </c>
      <c r="G59" s="222">
        <v>1202365</v>
      </c>
      <c r="H59" s="222"/>
      <c r="I59" s="222">
        <v>7180</v>
      </c>
      <c r="J59" s="221">
        <v>12667</v>
      </c>
      <c r="K59" s="221">
        <v>1960</v>
      </c>
      <c r="L59" s="221">
        <v>61066</v>
      </c>
      <c r="M59" s="222">
        <v>42330</v>
      </c>
      <c r="N59" s="222">
        <v>27760</v>
      </c>
      <c r="O59" s="222">
        <v>6702</v>
      </c>
      <c r="P59" s="222">
        <v>23908</v>
      </c>
      <c r="Q59" s="222">
        <v>305</v>
      </c>
      <c r="R59" s="223">
        <f t="shared" si="1"/>
        <v>1714229</v>
      </c>
    </row>
    <row r="60" spans="1:18" ht="20.100000000000001" customHeight="1" x14ac:dyDescent="0.25">
      <c r="A60" s="101"/>
      <c r="B60" s="149" t="s">
        <v>110</v>
      </c>
      <c r="C60" s="99"/>
      <c r="D60" s="41" t="s">
        <v>113</v>
      </c>
      <c r="E60" s="220"/>
      <c r="F60" s="221">
        <v>1482</v>
      </c>
      <c r="G60" s="222">
        <v>4031074</v>
      </c>
      <c r="H60" s="222"/>
      <c r="I60" s="222">
        <v>41128</v>
      </c>
      <c r="J60" s="221">
        <v>27359</v>
      </c>
      <c r="K60" s="221">
        <v>5655</v>
      </c>
      <c r="L60" s="221">
        <v>176134</v>
      </c>
      <c r="M60" s="222">
        <v>122095</v>
      </c>
      <c r="N60" s="222">
        <v>80068</v>
      </c>
      <c r="O60" s="222">
        <v>19334</v>
      </c>
      <c r="P60" s="222">
        <v>68965</v>
      </c>
      <c r="Q60" s="222">
        <v>879</v>
      </c>
      <c r="R60" s="224">
        <f t="shared" si="1"/>
        <v>4574173</v>
      </c>
    </row>
    <row r="61" spans="1:18" ht="23.25" customHeight="1" x14ac:dyDescent="0.2">
      <c r="A61" s="365" t="s">
        <v>114</v>
      </c>
      <c r="B61" s="316"/>
      <c r="C61" s="366"/>
      <c r="D61" s="277" t="s">
        <v>41</v>
      </c>
      <c r="E61" s="274">
        <f>E62+E68+E74</f>
        <v>1805700</v>
      </c>
      <c r="F61" s="275">
        <f t="shared" ref="F61:Q61" si="14">F62+F68+F74</f>
        <v>125550</v>
      </c>
      <c r="G61" s="276">
        <f t="shared" si="14"/>
        <v>19154867</v>
      </c>
      <c r="H61" s="276">
        <f t="shared" si="14"/>
        <v>1227057</v>
      </c>
      <c r="I61" s="276">
        <f t="shared" si="14"/>
        <v>2362202</v>
      </c>
      <c r="J61" s="275">
        <f t="shared" si="14"/>
        <v>14109298</v>
      </c>
      <c r="K61" s="275">
        <f t="shared" si="14"/>
        <v>50350</v>
      </c>
      <c r="L61" s="275">
        <f t="shared" si="14"/>
        <v>1568102</v>
      </c>
      <c r="M61" s="276">
        <f t="shared" si="14"/>
        <v>1086989</v>
      </c>
      <c r="N61" s="276">
        <f t="shared" si="14"/>
        <v>712835</v>
      </c>
      <c r="O61" s="276">
        <f t="shared" si="14"/>
        <v>172134</v>
      </c>
      <c r="P61" s="276">
        <f t="shared" si="14"/>
        <v>604895</v>
      </c>
      <c r="Q61" s="276">
        <f t="shared" si="14"/>
        <v>7826</v>
      </c>
      <c r="R61" s="278">
        <f t="shared" si="1"/>
        <v>42987805</v>
      </c>
    </row>
    <row r="62" spans="1:18" ht="27.75" customHeight="1" x14ac:dyDescent="0.2">
      <c r="A62" s="97"/>
      <c r="B62" s="318" t="s">
        <v>115</v>
      </c>
      <c r="C62" s="319"/>
      <c r="D62" s="320" t="s">
        <v>116</v>
      </c>
      <c r="E62" s="288">
        <f>E63+E64+E65+E66+E67</f>
        <v>1757998</v>
      </c>
      <c r="F62" s="289">
        <f t="shared" ref="F62:Q62" si="15">F63+F64+F65+F66+F67</f>
        <v>99480</v>
      </c>
      <c r="G62" s="290">
        <f t="shared" si="15"/>
        <v>8402125</v>
      </c>
      <c r="H62" s="290">
        <f t="shared" si="15"/>
        <v>1227057</v>
      </c>
      <c r="I62" s="290">
        <f t="shared" si="15"/>
        <v>1182047</v>
      </c>
      <c r="J62" s="289">
        <f t="shared" si="15"/>
        <v>13848256</v>
      </c>
      <c r="K62" s="289">
        <f t="shared" si="15"/>
        <v>32792</v>
      </c>
      <c r="L62" s="289">
        <f t="shared" si="15"/>
        <v>1021274</v>
      </c>
      <c r="M62" s="290">
        <f t="shared" si="15"/>
        <v>707935</v>
      </c>
      <c r="N62" s="290">
        <f t="shared" si="15"/>
        <v>464254</v>
      </c>
      <c r="O62" s="290">
        <f t="shared" si="15"/>
        <v>112106</v>
      </c>
      <c r="P62" s="290">
        <f t="shared" si="15"/>
        <v>399875</v>
      </c>
      <c r="Q62" s="290">
        <f t="shared" si="15"/>
        <v>5097</v>
      </c>
      <c r="R62" s="291">
        <f t="shared" si="1"/>
        <v>29260296</v>
      </c>
    </row>
    <row r="63" spans="1:18" ht="30.75" customHeight="1" x14ac:dyDescent="0.2">
      <c r="A63" s="28"/>
      <c r="B63" s="96"/>
      <c r="C63" s="28" t="s">
        <v>117</v>
      </c>
      <c r="D63" s="25" t="s">
        <v>118</v>
      </c>
      <c r="E63" s="220">
        <v>379108</v>
      </c>
      <c r="F63" s="221">
        <v>32712</v>
      </c>
      <c r="G63" s="222">
        <v>2390526</v>
      </c>
      <c r="H63" s="222">
        <v>215793</v>
      </c>
      <c r="I63" s="222">
        <v>298134</v>
      </c>
      <c r="J63" s="221">
        <v>3218540</v>
      </c>
      <c r="K63" s="221">
        <v>7988</v>
      </c>
      <c r="L63" s="221">
        <v>248765</v>
      </c>
      <c r="M63" s="222">
        <v>172441</v>
      </c>
      <c r="N63" s="222">
        <v>113084</v>
      </c>
      <c r="O63" s="222">
        <v>27306</v>
      </c>
      <c r="P63" s="222">
        <v>97401</v>
      </c>
      <c r="Q63" s="222">
        <v>1242</v>
      </c>
      <c r="R63" s="223">
        <f t="shared" si="1"/>
        <v>7203040</v>
      </c>
    </row>
    <row r="64" spans="1:18" ht="27.75" customHeight="1" x14ac:dyDescent="0.2">
      <c r="A64" s="28"/>
      <c r="B64" s="96"/>
      <c r="C64" s="28" t="s">
        <v>119</v>
      </c>
      <c r="D64" s="25" t="s">
        <v>211</v>
      </c>
      <c r="E64" s="220">
        <v>269071</v>
      </c>
      <c r="F64" s="222">
        <v>30555</v>
      </c>
      <c r="G64" s="222">
        <v>2680848</v>
      </c>
      <c r="H64" s="222">
        <v>208118</v>
      </c>
      <c r="I64" s="222">
        <v>310114</v>
      </c>
      <c r="J64" s="222">
        <v>3970188</v>
      </c>
      <c r="K64" s="222">
        <v>8976</v>
      </c>
      <c r="L64" s="222">
        <v>279549</v>
      </c>
      <c r="M64" s="222">
        <v>193780</v>
      </c>
      <c r="N64" s="222">
        <v>127078</v>
      </c>
      <c r="O64" s="222">
        <v>30686</v>
      </c>
      <c r="P64" s="222">
        <v>109454</v>
      </c>
      <c r="Q64" s="222">
        <v>1395</v>
      </c>
      <c r="R64" s="224">
        <f t="shared" si="1"/>
        <v>8219812</v>
      </c>
    </row>
    <row r="65" spans="1:18" ht="27.75" customHeight="1" x14ac:dyDescent="0.2">
      <c r="A65" s="28"/>
      <c r="B65" s="96"/>
      <c r="C65" s="28" t="s">
        <v>120</v>
      </c>
      <c r="D65" s="25" t="s">
        <v>209</v>
      </c>
      <c r="E65" s="220">
        <v>1109819</v>
      </c>
      <c r="F65" s="222">
        <v>36213</v>
      </c>
      <c r="G65" s="222">
        <v>3330751</v>
      </c>
      <c r="H65" s="222">
        <v>803146</v>
      </c>
      <c r="I65" s="222">
        <v>573799</v>
      </c>
      <c r="J65" s="222">
        <v>6659528</v>
      </c>
      <c r="K65" s="222">
        <v>15828</v>
      </c>
      <c r="L65" s="222">
        <v>492960</v>
      </c>
      <c r="M65" s="222">
        <v>341714</v>
      </c>
      <c r="N65" s="222">
        <v>224092</v>
      </c>
      <c r="O65" s="222">
        <v>54114</v>
      </c>
      <c r="P65" s="222">
        <v>193020</v>
      </c>
      <c r="Q65" s="222">
        <v>2460</v>
      </c>
      <c r="R65" s="224">
        <f t="shared" si="1"/>
        <v>13837444</v>
      </c>
    </row>
    <row r="66" spans="1:18" ht="30.75" customHeight="1" x14ac:dyDescent="0.2">
      <c r="A66" s="28"/>
      <c r="B66" s="96"/>
      <c r="C66" s="28" t="s">
        <v>121</v>
      </c>
      <c r="D66" s="25" t="s">
        <v>123</v>
      </c>
      <c r="E66" s="220"/>
      <c r="F66" s="221"/>
      <c r="G66" s="222"/>
      <c r="H66" s="222"/>
      <c r="I66" s="222"/>
      <c r="J66" s="221"/>
      <c r="K66" s="221"/>
      <c r="L66" s="221"/>
      <c r="M66" s="222"/>
      <c r="N66" s="222"/>
      <c r="O66" s="222"/>
      <c r="P66" s="222"/>
      <c r="Q66" s="222"/>
      <c r="R66" s="223">
        <f t="shared" si="1"/>
        <v>0</v>
      </c>
    </row>
    <row r="67" spans="1:18" ht="30.75" customHeight="1" x14ac:dyDescent="0.2">
      <c r="A67" s="28"/>
      <c r="B67" s="96"/>
      <c r="C67" s="28" t="s">
        <v>122</v>
      </c>
      <c r="D67" s="25" t="s">
        <v>207</v>
      </c>
      <c r="E67" s="220"/>
      <c r="F67" s="221"/>
      <c r="G67" s="222"/>
      <c r="H67" s="222"/>
      <c r="I67" s="222"/>
      <c r="J67" s="221"/>
      <c r="K67" s="221"/>
      <c r="L67" s="221"/>
      <c r="M67" s="222"/>
      <c r="N67" s="222"/>
      <c r="O67" s="222"/>
      <c r="P67" s="222"/>
      <c r="Q67" s="222"/>
      <c r="R67" s="223">
        <f t="shared" si="1"/>
        <v>0</v>
      </c>
    </row>
    <row r="68" spans="1:18" ht="24" customHeight="1" x14ac:dyDescent="0.2">
      <c r="A68" s="97"/>
      <c r="B68" s="318" t="s">
        <v>124</v>
      </c>
      <c r="C68" s="328"/>
      <c r="D68" s="320" t="s">
        <v>125</v>
      </c>
      <c r="E68" s="288">
        <f>E69+E70+E71+E72+E73</f>
        <v>47702</v>
      </c>
      <c r="F68" s="289">
        <f t="shared" ref="F68:Q68" si="16">F69+F70+F71+F72+F73</f>
        <v>25638</v>
      </c>
      <c r="G68" s="290">
        <f t="shared" si="16"/>
        <v>10124147</v>
      </c>
      <c r="H68" s="290">
        <f t="shared" si="16"/>
        <v>0</v>
      </c>
      <c r="I68" s="290">
        <f t="shared" si="16"/>
        <v>1130145</v>
      </c>
      <c r="J68" s="289">
        <f t="shared" si="16"/>
        <v>248232</v>
      </c>
      <c r="K68" s="289">
        <f t="shared" si="16"/>
        <v>16812</v>
      </c>
      <c r="L68" s="289">
        <f t="shared" si="16"/>
        <v>523590</v>
      </c>
      <c r="M68" s="290">
        <f t="shared" si="16"/>
        <v>362945</v>
      </c>
      <c r="N68" s="290">
        <f t="shared" si="16"/>
        <v>238017</v>
      </c>
      <c r="O68" s="290">
        <f t="shared" si="16"/>
        <v>57476</v>
      </c>
      <c r="P68" s="290">
        <f t="shared" si="16"/>
        <v>205020</v>
      </c>
      <c r="Q68" s="290">
        <f t="shared" si="16"/>
        <v>2613</v>
      </c>
      <c r="R68" s="305">
        <f t="shared" si="1"/>
        <v>12982337</v>
      </c>
    </row>
    <row r="69" spans="1:18" ht="29.25" customHeight="1" x14ac:dyDescent="0.2">
      <c r="A69" s="28"/>
      <c r="B69" s="96"/>
      <c r="C69" s="28" t="s">
        <v>126</v>
      </c>
      <c r="D69" s="25" t="s">
        <v>127</v>
      </c>
      <c r="E69" s="220"/>
      <c r="F69" s="221"/>
      <c r="G69" s="222">
        <v>1836218</v>
      </c>
      <c r="H69" s="222"/>
      <c r="I69" s="222">
        <v>172825</v>
      </c>
      <c r="J69" s="221">
        <v>67273</v>
      </c>
      <c r="K69" s="221">
        <v>2607</v>
      </c>
      <c r="L69" s="221">
        <v>81185</v>
      </c>
      <c r="M69" s="222">
        <v>56276</v>
      </c>
      <c r="N69" s="222">
        <v>36906</v>
      </c>
      <c r="O69" s="222">
        <v>8912</v>
      </c>
      <c r="P69" s="222">
        <v>31789</v>
      </c>
      <c r="Q69" s="222">
        <v>405</v>
      </c>
      <c r="R69" s="224">
        <f t="shared" si="1"/>
        <v>2294396</v>
      </c>
    </row>
    <row r="70" spans="1:18" ht="31.5" customHeight="1" x14ac:dyDescent="0.2">
      <c r="A70" s="28"/>
      <c r="B70" s="96"/>
      <c r="C70" s="28" t="s">
        <v>128</v>
      </c>
      <c r="D70" s="25" t="s">
        <v>212</v>
      </c>
      <c r="E70" s="220"/>
      <c r="F70" s="221"/>
      <c r="G70" s="222">
        <v>2330585</v>
      </c>
      <c r="H70" s="222"/>
      <c r="I70" s="222">
        <v>219355</v>
      </c>
      <c r="J70" s="221">
        <v>74223</v>
      </c>
      <c r="K70" s="221">
        <v>3295</v>
      </c>
      <c r="L70" s="221">
        <v>102618</v>
      </c>
      <c r="M70" s="222">
        <v>71133</v>
      </c>
      <c r="N70" s="222">
        <v>46649</v>
      </c>
      <c r="O70" s="222">
        <v>11264</v>
      </c>
      <c r="P70" s="222">
        <v>40186</v>
      </c>
      <c r="Q70" s="222">
        <v>512</v>
      </c>
      <c r="R70" s="224">
        <f t="shared" si="1"/>
        <v>2899820</v>
      </c>
    </row>
    <row r="71" spans="1:18" ht="27" customHeight="1" x14ac:dyDescent="0.2">
      <c r="A71" s="28"/>
      <c r="B71" s="96"/>
      <c r="C71" s="28" t="s">
        <v>129</v>
      </c>
      <c r="D71" s="25" t="s">
        <v>210</v>
      </c>
      <c r="E71" s="220">
        <v>47702</v>
      </c>
      <c r="F71" s="222">
        <v>25638</v>
      </c>
      <c r="G71" s="222">
        <v>5957344</v>
      </c>
      <c r="H71" s="222"/>
      <c r="I71" s="222">
        <v>737965</v>
      </c>
      <c r="J71" s="222">
        <v>106736</v>
      </c>
      <c r="K71" s="222">
        <v>10910</v>
      </c>
      <c r="L71" s="222">
        <v>339787</v>
      </c>
      <c r="M71" s="222">
        <v>235536</v>
      </c>
      <c r="N71" s="222">
        <v>154462</v>
      </c>
      <c r="O71" s="222">
        <v>37300</v>
      </c>
      <c r="P71" s="222">
        <v>133045</v>
      </c>
      <c r="Q71" s="222">
        <v>1696</v>
      </c>
      <c r="R71" s="224">
        <f t="shared" si="1"/>
        <v>7788121</v>
      </c>
    </row>
    <row r="72" spans="1:18" ht="30.75" customHeight="1" x14ac:dyDescent="0.2">
      <c r="A72" s="28"/>
      <c r="B72" s="96"/>
      <c r="C72" s="28" t="s">
        <v>130</v>
      </c>
      <c r="D72" s="25" t="s">
        <v>132</v>
      </c>
      <c r="E72" s="220"/>
      <c r="F72" s="221"/>
      <c r="G72" s="222"/>
      <c r="H72" s="222"/>
      <c r="I72" s="222"/>
      <c r="J72" s="221"/>
      <c r="K72" s="221"/>
      <c r="L72" s="221"/>
      <c r="M72" s="222"/>
      <c r="N72" s="222"/>
      <c r="O72" s="222"/>
      <c r="P72" s="222"/>
      <c r="Q72" s="222"/>
      <c r="R72" s="223">
        <f t="shared" si="1"/>
        <v>0</v>
      </c>
    </row>
    <row r="73" spans="1:18" ht="30.75" customHeight="1" x14ac:dyDescent="0.2">
      <c r="A73" s="28"/>
      <c r="B73" s="96"/>
      <c r="C73" s="28" t="s">
        <v>131</v>
      </c>
      <c r="D73" s="25" t="s">
        <v>208</v>
      </c>
      <c r="E73" s="220"/>
      <c r="F73" s="221"/>
      <c r="G73" s="222"/>
      <c r="H73" s="222"/>
      <c r="I73" s="222"/>
      <c r="J73" s="221"/>
      <c r="K73" s="221"/>
      <c r="L73" s="221"/>
      <c r="M73" s="222"/>
      <c r="N73" s="222"/>
      <c r="O73" s="222"/>
      <c r="P73" s="222"/>
      <c r="Q73" s="222"/>
      <c r="R73" s="223">
        <f t="shared" si="1"/>
        <v>0</v>
      </c>
    </row>
    <row r="74" spans="1:18" ht="27.75" customHeight="1" thickBot="1" x14ac:dyDescent="0.25">
      <c r="A74" s="28"/>
      <c r="B74" s="367" t="s">
        <v>236</v>
      </c>
      <c r="C74" s="368"/>
      <c r="D74" s="369" t="s">
        <v>237</v>
      </c>
      <c r="E74" s="220"/>
      <c r="F74" s="221">
        <v>432</v>
      </c>
      <c r="G74" s="222">
        <v>628595</v>
      </c>
      <c r="H74" s="222"/>
      <c r="I74" s="222">
        <v>50010</v>
      </c>
      <c r="J74" s="221">
        <v>12810</v>
      </c>
      <c r="K74" s="221">
        <v>746</v>
      </c>
      <c r="L74" s="221">
        <v>23238</v>
      </c>
      <c r="M74" s="222">
        <v>16109</v>
      </c>
      <c r="N74" s="222">
        <v>10564</v>
      </c>
      <c r="O74" s="222">
        <v>2552</v>
      </c>
      <c r="P74" s="222"/>
      <c r="Q74" s="222">
        <v>116</v>
      </c>
      <c r="R74" s="223">
        <f t="shared" si="1"/>
        <v>745172</v>
      </c>
    </row>
    <row r="75" spans="1:18" ht="20.100000000000001" customHeight="1" x14ac:dyDescent="0.2">
      <c r="A75" s="315" t="s">
        <v>133</v>
      </c>
      <c r="B75" s="317"/>
      <c r="C75" s="329"/>
      <c r="D75" s="302" t="s">
        <v>213</v>
      </c>
      <c r="E75" s="268">
        <f>E76+E79+E80+E81+E82+E83+E84</f>
        <v>603511</v>
      </c>
      <c r="F75" s="272">
        <f t="shared" ref="F75:Q75" si="17">F76+F79+F80+F81+F82+F83+F84</f>
        <v>29909</v>
      </c>
      <c r="G75" s="269">
        <f t="shared" si="17"/>
        <v>8688763</v>
      </c>
      <c r="H75" s="269">
        <f t="shared" si="17"/>
        <v>10616680</v>
      </c>
      <c r="I75" s="269">
        <f t="shared" si="17"/>
        <v>1224748</v>
      </c>
      <c r="J75" s="272">
        <f t="shared" si="17"/>
        <v>8905071</v>
      </c>
      <c r="K75" s="272">
        <f t="shared" si="17"/>
        <v>37293</v>
      </c>
      <c r="L75" s="272">
        <f t="shared" si="17"/>
        <v>1161467</v>
      </c>
      <c r="M75" s="269">
        <f t="shared" si="17"/>
        <v>805113</v>
      </c>
      <c r="N75" s="269">
        <f t="shared" si="17"/>
        <v>527985</v>
      </c>
      <c r="O75" s="269">
        <f t="shared" si="17"/>
        <v>127497</v>
      </c>
      <c r="P75" s="269">
        <f t="shared" si="17"/>
        <v>454755</v>
      </c>
      <c r="Q75" s="269">
        <f t="shared" si="17"/>
        <v>5796</v>
      </c>
      <c r="R75" s="270">
        <f t="shared" ref="R75:R120" si="18">SUM(E75:Q75)</f>
        <v>33188588</v>
      </c>
    </row>
    <row r="76" spans="1:18" ht="27.75" customHeight="1" x14ac:dyDescent="0.2">
      <c r="A76" s="97"/>
      <c r="B76" s="330" t="s">
        <v>134</v>
      </c>
      <c r="C76" s="331"/>
      <c r="D76" s="306" t="s">
        <v>135</v>
      </c>
      <c r="E76" s="288">
        <f>E77+E78</f>
        <v>557</v>
      </c>
      <c r="F76" s="289">
        <f t="shared" ref="F76:Q76" si="19">F77+F78</f>
        <v>6193</v>
      </c>
      <c r="G76" s="290">
        <f t="shared" si="19"/>
        <v>3521324</v>
      </c>
      <c r="H76" s="290">
        <f t="shared" si="19"/>
        <v>4312145</v>
      </c>
      <c r="I76" s="290">
        <f t="shared" si="19"/>
        <v>259784</v>
      </c>
      <c r="J76" s="289">
        <f t="shared" si="19"/>
        <v>118754</v>
      </c>
      <c r="K76" s="289">
        <f t="shared" si="19"/>
        <v>10100</v>
      </c>
      <c r="L76" s="289">
        <f t="shared" si="19"/>
        <v>314554</v>
      </c>
      <c r="M76" s="290">
        <f t="shared" si="19"/>
        <v>218045</v>
      </c>
      <c r="N76" s="290">
        <f t="shared" si="19"/>
        <v>142991</v>
      </c>
      <c r="O76" s="290">
        <f t="shared" si="19"/>
        <v>34527</v>
      </c>
      <c r="P76" s="290">
        <f t="shared" si="19"/>
        <v>123158</v>
      </c>
      <c r="Q76" s="290">
        <f t="shared" si="19"/>
        <v>1570</v>
      </c>
      <c r="R76" s="305">
        <f t="shared" si="18"/>
        <v>9063702</v>
      </c>
    </row>
    <row r="77" spans="1:18" ht="20.100000000000001" customHeight="1" x14ac:dyDescent="0.2">
      <c r="A77" s="28"/>
      <c r="B77" s="28"/>
      <c r="C77" s="107" t="s">
        <v>136</v>
      </c>
      <c r="D77" s="69" t="s">
        <v>31</v>
      </c>
      <c r="E77" s="240">
        <v>338</v>
      </c>
      <c r="F77" s="222">
        <v>3564</v>
      </c>
      <c r="G77" s="222">
        <v>1717719</v>
      </c>
      <c r="H77" s="222">
        <v>2145262</v>
      </c>
      <c r="I77" s="222">
        <v>125833</v>
      </c>
      <c r="J77" s="222">
        <v>58217</v>
      </c>
      <c r="K77" s="222">
        <v>5015</v>
      </c>
      <c r="L77" s="222">
        <v>156191</v>
      </c>
      <c r="M77" s="222">
        <v>108270</v>
      </c>
      <c r="N77" s="222">
        <v>71002</v>
      </c>
      <c r="O77" s="222">
        <v>17144</v>
      </c>
      <c r="P77" s="222">
        <v>61150</v>
      </c>
      <c r="Q77" s="222">
        <v>780</v>
      </c>
      <c r="R77" s="222">
        <f t="shared" si="18"/>
        <v>4470485</v>
      </c>
    </row>
    <row r="78" spans="1:18" ht="20.100000000000001" customHeight="1" x14ac:dyDescent="0.2">
      <c r="A78" s="28"/>
      <c r="B78" s="28"/>
      <c r="C78" s="107" t="s">
        <v>137</v>
      </c>
      <c r="D78" s="69" t="s">
        <v>138</v>
      </c>
      <c r="E78" s="240">
        <v>219</v>
      </c>
      <c r="F78" s="222">
        <v>2629</v>
      </c>
      <c r="G78" s="222">
        <v>1803605</v>
      </c>
      <c r="H78" s="222">
        <v>2166883</v>
      </c>
      <c r="I78" s="222">
        <v>133951</v>
      </c>
      <c r="J78" s="222">
        <v>60537</v>
      </c>
      <c r="K78" s="222">
        <v>5085</v>
      </c>
      <c r="L78" s="222">
        <v>158363</v>
      </c>
      <c r="M78" s="222">
        <v>109775</v>
      </c>
      <c r="N78" s="222">
        <v>71989</v>
      </c>
      <c r="O78" s="222">
        <v>17383</v>
      </c>
      <c r="P78" s="222">
        <v>62008</v>
      </c>
      <c r="Q78" s="222">
        <v>790</v>
      </c>
      <c r="R78" s="222">
        <f t="shared" si="18"/>
        <v>4593217</v>
      </c>
    </row>
    <row r="79" spans="1:18" ht="30.75" customHeight="1" x14ac:dyDescent="0.2">
      <c r="A79" s="28"/>
      <c r="B79" s="150" t="s">
        <v>139</v>
      </c>
      <c r="C79" s="107"/>
      <c r="D79" s="74" t="s">
        <v>140</v>
      </c>
      <c r="E79" s="220">
        <v>12675</v>
      </c>
      <c r="F79" s="221">
        <v>3081</v>
      </c>
      <c r="G79" s="222">
        <v>601202</v>
      </c>
      <c r="H79" s="222"/>
      <c r="I79" s="222">
        <v>55409</v>
      </c>
      <c r="J79" s="221">
        <v>3577198</v>
      </c>
      <c r="K79" s="221">
        <v>5182</v>
      </c>
      <c r="L79" s="221">
        <v>161396</v>
      </c>
      <c r="M79" s="222">
        <v>111877</v>
      </c>
      <c r="N79" s="222">
        <v>73368</v>
      </c>
      <c r="O79" s="222">
        <v>17716</v>
      </c>
      <c r="P79" s="222">
        <v>63196</v>
      </c>
      <c r="Q79" s="222">
        <v>805</v>
      </c>
      <c r="R79" s="223">
        <f t="shared" si="18"/>
        <v>4683105</v>
      </c>
    </row>
    <row r="80" spans="1:18" ht="26.25" customHeight="1" x14ac:dyDescent="0.2">
      <c r="A80" s="91"/>
      <c r="B80" s="150" t="s">
        <v>141</v>
      </c>
      <c r="C80" s="106"/>
      <c r="D80" s="74" t="s">
        <v>142</v>
      </c>
      <c r="E80" s="220"/>
      <c r="F80" s="221">
        <v>3339</v>
      </c>
      <c r="G80" s="392"/>
      <c r="H80" s="222"/>
      <c r="I80" s="222">
        <v>404</v>
      </c>
      <c r="J80" s="221">
        <v>105043</v>
      </c>
      <c r="K80" s="221">
        <v>134</v>
      </c>
      <c r="L80" s="221">
        <v>4183</v>
      </c>
      <c r="M80" s="222">
        <v>2899</v>
      </c>
      <c r="N80" s="222">
        <v>1902</v>
      </c>
      <c r="O80" s="222">
        <v>460</v>
      </c>
      <c r="P80" s="222">
        <v>1637</v>
      </c>
      <c r="Q80" s="222">
        <v>21</v>
      </c>
      <c r="R80" s="223">
        <f t="shared" si="18"/>
        <v>120022</v>
      </c>
    </row>
    <row r="81" spans="1:18" ht="29.25" customHeight="1" x14ac:dyDescent="0.2">
      <c r="A81" s="91"/>
      <c r="B81" s="150" t="s">
        <v>143</v>
      </c>
      <c r="C81" s="106"/>
      <c r="D81" s="74" t="s">
        <v>144</v>
      </c>
      <c r="E81" s="220">
        <v>490705</v>
      </c>
      <c r="F81" s="221">
        <v>7768</v>
      </c>
      <c r="G81" s="222">
        <v>1743170</v>
      </c>
      <c r="H81" s="222">
        <v>512920</v>
      </c>
      <c r="I81" s="222">
        <v>362266</v>
      </c>
      <c r="J81" s="221">
        <v>3390396</v>
      </c>
      <c r="K81" s="221">
        <v>7929</v>
      </c>
      <c r="L81" s="221">
        <v>246944</v>
      </c>
      <c r="M81" s="222">
        <v>171178</v>
      </c>
      <c r="N81" s="222">
        <v>112257</v>
      </c>
      <c r="O81" s="222">
        <v>27108</v>
      </c>
      <c r="P81" s="222">
        <v>96688</v>
      </c>
      <c r="Q81" s="222">
        <v>1232</v>
      </c>
      <c r="R81" s="223">
        <f t="shared" si="18"/>
        <v>7170561</v>
      </c>
    </row>
    <row r="82" spans="1:18" ht="27.75" customHeight="1" x14ac:dyDescent="0.2">
      <c r="A82" s="91"/>
      <c r="B82" s="150" t="s">
        <v>145</v>
      </c>
      <c r="C82" s="106"/>
      <c r="D82" s="74" t="s">
        <v>146</v>
      </c>
      <c r="E82" s="220"/>
      <c r="F82" s="221">
        <v>0</v>
      </c>
      <c r="G82" s="222">
        <v>2823067</v>
      </c>
      <c r="H82" s="222">
        <v>5791615</v>
      </c>
      <c r="I82" s="222">
        <v>525926</v>
      </c>
      <c r="J82" s="221">
        <v>248353</v>
      </c>
      <c r="K82" s="221">
        <v>12000</v>
      </c>
      <c r="L82" s="221">
        <v>373721</v>
      </c>
      <c r="M82" s="222">
        <v>259059</v>
      </c>
      <c r="N82" s="222">
        <v>169888</v>
      </c>
      <c r="O82" s="222">
        <v>41025</v>
      </c>
      <c r="P82" s="222">
        <v>146326</v>
      </c>
      <c r="Q82" s="222">
        <v>1865</v>
      </c>
      <c r="R82" s="223">
        <f t="shared" si="18"/>
        <v>10392845</v>
      </c>
    </row>
    <row r="83" spans="1:18" ht="30" customHeight="1" x14ac:dyDescent="0.2">
      <c r="A83" s="91"/>
      <c r="B83" s="150" t="s">
        <v>147</v>
      </c>
      <c r="C83" s="106"/>
      <c r="D83" s="74" t="s">
        <v>148</v>
      </c>
      <c r="E83" s="220">
        <v>99574</v>
      </c>
      <c r="F83" s="221">
        <v>9528</v>
      </c>
      <c r="G83" s="222"/>
      <c r="H83" s="222"/>
      <c r="I83" s="222">
        <v>20959</v>
      </c>
      <c r="J83" s="221">
        <v>1465327</v>
      </c>
      <c r="K83" s="221">
        <v>1948</v>
      </c>
      <c r="L83" s="221">
        <v>60669</v>
      </c>
      <c r="M83" s="222">
        <v>42055</v>
      </c>
      <c r="N83" s="222">
        <v>27579</v>
      </c>
      <c r="O83" s="222">
        <v>6661</v>
      </c>
      <c r="P83" s="222">
        <v>23750</v>
      </c>
      <c r="Q83" s="222">
        <v>303</v>
      </c>
      <c r="R83" s="223">
        <f t="shared" si="18"/>
        <v>1758353</v>
      </c>
    </row>
    <row r="84" spans="1:18" ht="27" customHeight="1" thickBot="1" x14ac:dyDescent="0.25">
      <c r="A84" s="108"/>
      <c r="B84" s="151" t="s">
        <v>149</v>
      </c>
      <c r="C84" s="109"/>
      <c r="D84" s="110" t="s">
        <v>150</v>
      </c>
      <c r="E84" s="241"/>
      <c r="F84" s="242"/>
      <c r="G84" s="243"/>
      <c r="H84" s="243"/>
      <c r="I84" s="243"/>
      <c r="J84" s="242"/>
      <c r="K84" s="242"/>
      <c r="L84" s="242"/>
      <c r="M84" s="243"/>
      <c r="N84" s="243"/>
      <c r="O84" s="243"/>
      <c r="P84" s="243"/>
      <c r="Q84" s="243"/>
      <c r="R84" s="244">
        <f t="shared" si="18"/>
        <v>0</v>
      </c>
    </row>
    <row r="85" spans="1:18" ht="20.100000000000001" customHeight="1" x14ac:dyDescent="0.2">
      <c r="A85" s="315" t="s">
        <v>151</v>
      </c>
      <c r="B85" s="317"/>
      <c r="C85" s="329"/>
      <c r="D85" s="267" t="s">
        <v>214</v>
      </c>
      <c r="E85" s="268">
        <f>E86+E87+E88+E89+E90</f>
        <v>0</v>
      </c>
      <c r="F85" s="272">
        <f t="shared" ref="F85:Q85" si="20">F86+F87+F88+F89+F90</f>
        <v>0</v>
      </c>
      <c r="G85" s="269">
        <f t="shared" si="20"/>
        <v>0</v>
      </c>
      <c r="H85" s="269">
        <f t="shared" si="20"/>
        <v>0</v>
      </c>
      <c r="I85" s="269">
        <f t="shared" si="20"/>
        <v>0</v>
      </c>
      <c r="J85" s="272">
        <f t="shared" si="20"/>
        <v>0</v>
      </c>
      <c r="K85" s="272">
        <f t="shared" si="20"/>
        <v>0</v>
      </c>
      <c r="L85" s="272">
        <f t="shared" si="20"/>
        <v>0</v>
      </c>
      <c r="M85" s="269">
        <f t="shared" si="20"/>
        <v>0</v>
      </c>
      <c r="N85" s="269">
        <f t="shared" si="20"/>
        <v>0</v>
      </c>
      <c r="O85" s="269">
        <f t="shared" si="20"/>
        <v>0</v>
      </c>
      <c r="P85" s="269">
        <f t="shared" si="20"/>
        <v>0</v>
      </c>
      <c r="Q85" s="269">
        <f t="shared" si="20"/>
        <v>0</v>
      </c>
      <c r="R85" s="273">
        <f t="shared" si="18"/>
        <v>0</v>
      </c>
    </row>
    <row r="86" spans="1:18" ht="24" customHeight="1" x14ac:dyDescent="0.2">
      <c r="A86" s="91"/>
      <c r="B86" s="150" t="s">
        <v>152</v>
      </c>
      <c r="C86" s="106"/>
      <c r="D86" s="93" t="s">
        <v>153</v>
      </c>
      <c r="E86" s="220"/>
      <c r="F86" s="221"/>
      <c r="G86" s="222"/>
      <c r="H86" s="222"/>
      <c r="I86" s="222"/>
      <c r="J86" s="221"/>
      <c r="K86" s="221"/>
      <c r="L86" s="221"/>
      <c r="M86" s="222"/>
      <c r="N86" s="222"/>
      <c r="O86" s="222"/>
      <c r="P86" s="222"/>
      <c r="Q86" s="222"/>
      <c r="R86" s="223">
        <f t="shared" si="18"/>
        <v>0</v>
      </c>
    </row>
    <row r="87" spans="1:18" ht="20.100000000000001" customHeight="1" x14ac:dyDescent="0.2">
      <c r="A87" s="91"/>
      <c r="B87" s="150" t="s">
        <v>154</v>
      </c>
      <c r="C87" s="106"/>
      <c r="D87" s="93" t="s">
        <v>155</v>
      </c>
      <c r="E87" s="220"/>
      <c r="F87" s="221"/>
      <c r="G87" s="222"/>
      <c r="H87" s="222"/>
      <c r="I87" s="222"/>
      <c r="J87" s="221"/>
      <c r="K87" s="221"/>
      <c r="L87" s="221"/>
      <c r="M87" s="222"/>
      <c r="N87" s="222"/>
      <c r="O87" s="222"/>
      <c r="P87" s="222"/>
      <c r="Q87" s="222"/>
      <c r="R87" s="223">
        <f t="shared" si="18"/>
        <v>0</v>
      </c>
    </row>
    <row r="88" spans="1:18" ht="26.25" customHeight="1" x14ac:dyDescent="0.2">
      <c r="A88" s="91"/>
      <c r="B88" s="150" t="s">
        <v>156</v>
      </c>
      <c r="C88" s="106"/>
      <c r="D88" s="93" t="s">
        <v>157</v>
      </c>
      <c r="E88" s="220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4">
        <f t="shared" si="18"/>
        <v>0</v>
      </c>
    </row>
    <row r="89" spans="1:18" ht="23.25" customHeight="1" x14ac:dyDescent="0.2">
      <c r="A89" s="91"/>
      <c r="B89" s="150" t="s">
        <v>158</v>
      </c>
      <c r="C89" s="106"/>
      <c r="D89" s="93" t="s">
        <v>159</v>
      </c>
      <c r="E89" s="220"/>
      <c r="F89" s="221"/>
      <c r="G89" s="222"/>
      <c r="H89" s="222"/>
      <c r="I89" s="222"/>
      <c r="J89" s="221"/>
      <c r="K89" s="221"/>
      <c r="L89" s="221"/>
      <c r="M89" s="222"/>
      <c r="N89" s="222"/>
      <c r="O89" s="222"/>
      <c r="P89" s="222"/>
      <c r="Q89" s="222"/>
      <c r="R89" s="223">
        <f t="shared" si="18"/>
        <v>0</v>
      </c>
    </row>
    <row r="90" spans="1:18" ht="26.25" customHeight="1" thickBot="1" x14ac:dyDescent="0.25">
      <c r="A90" s="91"/>
      <c r="B90" s="150" t="s">
        <v>160</v>
      </c>
      <c r="C90" s="106"/>
      <c r="D90" s="93" t="s">
        <v>161</v>
      </c>
      <c r="E90" s="220"/>
      <c r="F90" s="221"/>
      <c r="G90" s="222"/>
      <c r="H90" s="222"/>
      <c r="I90" s="222"/>
      <c r="J90" s="221"/>
      <c r="K90" s="221"/>
      <c r="L90" s="221"/>
      <c r="M90" s="222"/>
      <c r="N90" s="222"/>
      <c r="O90" s="222"/>
      <c r="P90" s="222"/>
      <c r="Q90" s="222"/>
      <c r="R90" s="223">
        <f t="shared" si="18"/>
        <v>0</v>
      </c>
    </row>
    <row r="91" spans="1:18" ht="20.100000000000001" customHeight="1" x14ac:dyDescent="0.2">
      <c r="A91" s="315" t="s">
        <v>162</v>
      </c>
      <c r="B91" s="315"/>
      <c r="C91" s="332"/>
      <c r="D91" s="267" t="s">
        <v>215</v>
      </c>
      <c r="E91" s="268">
        <f>E92+E93+E94+E95+E96+E97</f>
        <v>32474</v>
      </c>
      <c r="F91" s="272">
        <f t="shared" ref="F91:Q91" si="21">F92+F93+F94+F95+F96+F97</f>
        <v>8590</v>
      </c>
      <c r="G91" s="269">
        <f t="shared" si="21"/>
        <v>8094954</v>
      </c>
      <c r="H91" s="269">
        <f t="shared" si="21"/>
        <v>0</v>
      </c>
      <c r="I91" s="269">
        <f t="shared" si="21"/>
        <v>326528</v>
      </c>
      <c r="J91" s="272">
        <f t="shared" si="21"/>
        <v>984107</v>
      </c>
      <c r="K91" s="272">
        <f t="shared" si="21"/>
        <v>11512</v>
      </c>
      <c r="L91" s="272">
        <f t="shared" si="21"/>
        <v>358540</v>
      </c>
      <c r="M91" s="269">
        <f t="shared" si="21"/>
        <v>248536</v>
      </c>
      <c r="N91" s="269">
        <f t="shared" si="21"/>
        <v>162988</v>
      </c>
      <c r="O91" s="269">
        <f t="shared" si="21"/>
        <v>39360</v>
      </c>
      <c r="P91" s="269">
        <f t="shared" si="21"/>
        <v>140373</v>
      </c>
      <c r="Q91" s="269">
        <f t="shared" si="21"/>
        <v>1790</v>
      </c>
      <c r="R91" s="273">
        <f t="shared" si="18"/>
        <v>10409752</v>
      </c>
    </row>
    <row r="92" spans="1:18" ht="20.100000000000001" customHeight="1" x14ac:dyDescent="0.2">
      <c r="A92" s="92"/>
      <c r="B92" s="150" t="s">
        <v>163</v>
      </c>
      <c r="C92" s="106"/>
      <c r="D92" s="93" t="s">
        <v>165</v>
      </c>
      <c r="E92" s="220"/>
      <c r="F92" s="221"/>
      <c r="G92" s="222">
        <v>1440521</v>
      </c>
      <c r="H92" s="222"/>
      <c r="I92" s="222">
        <v>40799</v>
      </c>
      <c r="J92" s="221">
        <v>111687</v>
      </c>
      <c r="K92" s="221">
        <v>6272</v>
      </c>
      <c r="L92" s="221">
        <v>195339</v>
      </c>
      <c r="M92" s="222">
        <v>135407</v>
      </c>
      <c r="N92" s="222">
        <v>88798</v>
      </c>
      <c r="O92" s="222">
        <v>21444</v>
      </c>
      <c r="P92" s="222">
        <v>76477</v>
      </c>
      <c r="Q92" s="222">
        <v>975</v>
      </c>
      <c r="R92" s="223">
        <f t="shared" si="18"/>
        <v>2117719</v>
      </c>
    </row>
    <row r="93" spans="1:18" ht="20.100000000000001" customHeight="1" x14ac:dyDescent="0.2">
      <c r="A93" s="92"/>
      <c r="B93" s="150" t="s">
        <v>164</v>
      </c>
      <c r="C93" s="106"/>
      <c r="D93" s="93" t="s">
        <v>167</v>
      </c>
      <c r="E93" s="240"/>
      <c r="F93" s="222"/>
      <c r="G93" s="222"/>
      <c r="H93" s="222"/>
      <c r="I93" s="222">
        <v>0</v>
      </c>
      <c r="J93" s="222">
        <v>0</v>
      </c>
      <c r="K93" s="222"/>
      <c r="L93" s="222"/>
      <c r="M93" s="222"/>
      <c r="N93" s="222"/>
      <c r="O93" s="222"/>
      <c r="P93" s="222"/>
      <c r="Q93" s="222"/>
      <c r="R93" s="223">
        <f t="shared" si="18"/>
        <v>0</v>
      </c>
    </row>
    <row r="94" spans="1:18" ht="27.75" customHeight="1" x14ac:dyDescent="0.2">
      <c r="A94" s="92"/>
      <c r="B94" s="150" t="s">
        <v>166</v>
      </c>
      <c r="C94" s="106"/>
      <c r="D94" s="93" t="s">
        <v>169</v>
      </c>
      <c r="E94" s="220"/>
      <c r="F94" s="221"/>
      <c r="G94" s="222">
        <v>3793382</v>
      </c>
      <c r="H94" s="222"/>
      <c r="I94" s="222">
        <v>22984</v>
      </c>
      <c r="J94" s="221">
        <v>75387</v>
      </c>
      <c r="K94" s="221">
        <v>428</v>
      </c>
      <c r="L94" s="221">
        <v>13326</v>
      </c>
      <c r="M94" s="222">
        <v>9237</v>
      </c>
      <c r="N94" s="222">
        <v>6058</v>
      </c>
      <c r="O94" s="222">
        <v>1462</v>
      </c>
      <c r="P94" s="222">
        <v>5215</v>
      </c>
      <c r="Q94" s="222">
        <v>67</v>
      </c>
      <c r="R94" s="223">
        <f t="shared" si="18"/>
        <v>3927546</v>
      </c>
    </row>
    <row r="95" spans="1:18" ht="20.100000000000001" customHeight="1" x14ac:dyDescent="0.2">
      <c r="A95" s="92"/>
      <c r="B95" s="150" t="s">
        <v>168</v>
      </c>
      <c r="C95" s="106"/>
      <c r="D95" s="93" t="s">
        <v>171</v>
      </c>
      <c r="E95" s="220">
        <v>12179</v>
      </c>
      <c r="F95" s="221">
        <v>1422</v>
      </c>
      <c r="G95" s="222">
        <v>2815797</v>
      </c>
      <c r="H95" s="222"/>
      <c r="I95" s="222">
        <v>256879</v>
      </c>
      <c r="J95" s="221">
        <v>105767</v>
      </c>
      <c r="K95" s="221">
        <v>3881</v>
      </c>
      <c r="L95" s="221">
        <v>120889</v>
      </c>
      <c r="M95" s="222">
        <v>83799</v>
      </c>
      <c r="N95" s="222">
        <v>54955</v>
      </c>
      <c r="O95" s="222">
        <v>13271</v>
      </c>
      <c r="P95" s="222">
        <v>47328</v>
      </c>
      <c r="Q95" s="222">
        <v>603</v>
      </c>
      <c r="R95" s="223">
        <f t="shared" si="18"/>
        <v>3516770</v>
      </c>
    </row>
    <row r="96" spans="1:18" ht="25.5" customHeight="1" x14ac:dyDescent="0.2">
      <c r="A96" s="92"/>
      <c r="B96" s="150" t="s">
        <v>170</v>
      </c>
      <c r="C96" s="106"/>
      <c r="D96" s="93" t="s">
        <v>173</v>
      </c>
      <c r="E96" s="220">
        <v>20295</v>
      </c>
      <c r="F96" s="221">
        <v>7168</v>
      </c>
      <c r="G96" s="222">
        <v>45254</v>
      </c>
      <c r="H96" s="222"/>
      <c r="I96" s="222">
        <v>5866</v>
      </c>
      <c r="J96" s="221">
        <v>691266</v>
      </c>
      <c r="K96" s="221">
        <v>931</v>
      </c>
      <c r="L96" s="221">
        <v>28986</v>
      </c>
      <c r="M96" s="222">
        <v>20093</v>
      </c>
      <c r="N96" s="222">
        <v>13177</v>
      </c>
      <c r="O96" s="222">
        <v>3183</v>
      </c>
      <c r="P96" s="222">
        <v>11353</v>
      </c>
      <c r="Q96" s="222">
        <v>145</v>
      </c>
      <c r="R96" s="223">
        <f t="shared" si="18"/>
        <v>847717</v>
      </c>
    </row>
    <row r="97" spans="1:18" ht="27.75" customHeight="1" thickBot="1" x14ac:dyDescent="0.25">
      <c r="A97" s="92"/>
      <c r="B97" s="150" t="s">
        <v>172</v>
      </c>
      <c r="C97" s="106"/>
      <c r="D97" s="93" t="s">
        <v>174</v>
      </c>
      <c r="E97" s="220"/>
      <c r="F97" s="221"/>
      <c r="G97" s="222"/>
      <c r="H97" s="222"/>
      <c r="I97" s="222"/>
      <c r="J97" s="221">
        <v>0</v>
      </c>
      <c r="K97" s="221"/>
      <c r="L97" s="221"/>
      <c r="M97" s="222"/>
      <c r="N97" s="222"/>
      <c r="O97" s="222"/>
      <c r="P97" s="222">
        <v>0</v>
      </c>
      <c r="Q97" s="222"/>
      <c r="R97" s="223">
        <f t="shared" si="18"/>
        <v>0</v>
      </c>
    </row>
    <row r="98" spans="1:18" ht="20.100000000000001" customHeight="1" thickBot="1" x14ac:dyDescent="0.25">
      <c r="A98" s="385" t="s">
        <v>175</v>
      </c>
      <c r="B98" s="386"/>
      <c r="C98" s="387"/>
      <c r="D98" s="347" t="s">
        <v>32</v>
      </c>
      <c r="E98" s="259"/>
      <c r="F98" s="260"/>
      <c r="G98" s="257">
        <v>42080</v>
      </c>
      <c r="H98" s="257"/>
      <c r="I98" s="257">
        <v>5463</v>
      </c>
      <c r="J98" s="260">
        <v>12780</v>
      </c>
      <c r="K98" s="260">
        <v>96</v>
      </c>
      <c r="L98" s="260">
        <v>2972</v>
      </c>
      <c r="M98" s="257">
        <v>2060</v>
      </c>
      <c r="N98" s="257">
        <v>1351</v>
      </c>
      <c r="O98" s="257">
        <v>327</v>
      </c>
      <c r="P98" s="257">
        <v>1162</v>
      </c>
      <c r="Q98" s="257">
        <v>15</v>
      </c>
      <c r="R98" s="258">
        <f t="shared" si="18"/>
        <v>68306</v>
      </c>
    </row>
    <row r="99" spans="1:18" ht="20.100000000000001" customHeight="1" thickBot="1" x14ac:dyDescent="0.25">
      <c r="A99" s="388" t="s">
        <v>176</v>
      </c>
      <c r="B99" s="389"/>
      <c r="C99" s="390"/>
      <c r="D99" s="391" t="s">
        <v>39</v>
      </c>
      <c r="E99" s="261">
        <v>14448</v>
      </c>
      <c r="F99" s="262">
        <v>535</v>
      </c>
      <c r="G99" s="263"/>
      <c r="H99" s="263">
        <v>295868</v>
      </c>
      <c r="I99" s="263">
        <v>8472</v>
      </c>
      <c r="J99" s="262">
        <v>209609</v>
      </c>
      <c r="K99" s="262">
        <v>645</v>
      </c>
      <c r="L99" s="262">
        <v>20099</v>
      </c>
      <c r="M99" s="263">
        <v>13932</v>
      </c>
      <c r="N99" s="263">
        <v>9137</v>
      </c>
      <c r="O99" s="263">
        <v>2207</v>
      </c>
      <c r="P99" s="263">
        <v>7868</v>
      </c>
      <c r="Q99" s="263">
        <v>100</v>
      </c>
      <c r="R99" s="264">
        <f t="shared" si="18"/>
        <v>582920</v>
      </c>
    </row>
    <row r="100" spans="1:18" ht="20.100000000000001" customHeight="1" thickBot="1" x14ac:dyDescent="0.25">
      <c r="A100" s="342">
        <v>29999</v>
      </c>
      <c r="B100" s="342"/>
      <c r="C100" s="342"/>
      <c r="D100" s="333" t="s">
        <v>35</v>
      </c>
      <c r="E100" s="376">
        <f>E99+E98+E91+E85+E75+E61+E55+E49+E48+E47+E46+E29</f>
        <v>19064250</v>
      </c>
      <c r="F100" s="377">
        <f t="shared" ref="F100:Q100" si="22">F99+F98+F91+F85+F75+F61+F55+F49+F48+F47+F46+F29</f>
        <v>187972</v>
      </c>
      <c r="G100" s="377">
        <f t="shared" si="22"/>
        <v>103149574</v>
      </c>
      <c r="H100" s="377">
        <f t="shared" si="22"/>
        <v>12831937</v>
      </c>
      <c r="I100" s="377">
        <f t="shared" si="22"/>
        <v>7496492</v>
      </c>
      <c r="J100" s="377">
        <f t="shared" si="22"/>
        <v>26571689</v>
      </c>
      <c r="K100" s="377">
        <f t="shared" si="22"/>
        <v>211174</v>
      </c>
      <c r="L100" s="377">
        <f t="shared" si="22"/>
        <v>6576867</v>
      </c>
      <c r="M100" s="377">
        <f t="shared" si="22"/>
        <v>4558997</v>
      </c>
      <c r="N100" s="377">
        <f t="shared" si="22"/>
        <v>2989746</v>
      </c>
      <c r="O100" s="377">
        <f t="shared" si="22"/>
        <v>721952</v>
      </c>
      <c r="P100" s="377">
        <f t="shared" si="22"/>
        <v>2566001</v>
      </c>
      <c r="Q100" s="377">
        <f t="shared" si="22"/>
        <v>32823</v>
      </c>
      <c r="R100" s="373">
        <f t="shared" si="18"/>
        <v>186959474</v>
      </c>
    </row>
    <row r="101" spans="1:18" ht="20.100000000000001" customHeight="1" thickBot="1" x14ac:dyDescent="0.3">
      <c r="A101" s="405" t="s">
        <v>36</v>
      </c>
      <c r="B101" s="406"/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7"/>
    </row>
    <row r="102" spans="1:18" ht="20.100000000000001" customHeight="1" x14ac:dyDescent="0.2">
      <c r="A102" s="315" t="s">
        <v>177</v>
      </c>
      <c r="B102" s="321"/>
      <c r="C102" s="334"/>
      <c r="D102" s="335" t="s">
        <v>17</v>
      </c>
      <c r="E102" s="336">
        <f>E103+E106</f>
        <v>410530</v>
      </c>
      <c r="F102" s="269">
        <f t="shared" ref="F102:Q102" si="23">F103+F106</f>
        <v>63403</v>
      </c>
      <c r="G102" s="269">
        <f t="shared" si="23"/>
        <v>335425</v>
      </c>
      <c r="H102" s="269">
        <f t="shared" si="23"/>
        <v>0</v>
      </c>
      <c r="I102" s="269">
        <f t="shared" si="23"/>
        <v>838667</v>
      </c>
      <c r="J102" s="269">
        <f t="shared" si="23"/>
        <v>4680222</v>
      </c>
      <c r="K102" s="269">
        <f t="shared" si="23"/>
        <v>8077</v>
      </c>
      <c r="L102" s="269">
        <f t="shared" si="23"/>
        <v>251578</v>
      </c>
      <c r="M102" s="269">
        <f t="shared" si="23"/>
        <v>174391</v>
      </c>
      <c r="N102" s="269">
        <f t="shared" si="23"/>
        <v>114364</v>
      </c>
      <c r="O102" s="269">
        <f t="shared" si="23"/>
        <v>27615</v>
      </c>
      <c r="P102" s="269">
        <f t="shared" si="23"/>
        <v>98497</v>
      </c>
      <c r="Q102" s="269">
        <f t="shared" si="23"/>
        <v>1256</v>
      </c>
      <c r="R102" s="273">
        <f t="shared" si="18"/>
        <v>7004025</v>
      </c>
    </row>
    <row r="103" spans="1:18" ht="20.100000000000001" customHeight="1" x14ac:dyDescent="0.2">
      <c r="A103" s="100"/>
      <c r="B103" s="318" t="s">
        <v>178</v>
      </c>
      <c r="C103" s="337"/>
      <c r="D103" s="338" t="s">
        <v>179</v>
      </c>
      <c r="E103" s="339">
        <f>E104+E105</f>
        <v>222118</v>
      </c>
      <c r="F103" s="339">
        <f>F104+F105</f>
        <v>50208</v>
      </c>
      <c r="G103" s="290">
        <f t="shared" ref="G103:Q103" si="24">G104+G105</f>
        <v>0</v>
      </c>
      <c r="H103" s="290">
        <f t="shared" si="24"/>
        <v>0</v>
      </c>
      <c r="I103" s="290">
        <f t="shared" si="24"/>
        <v>353720</v>
      </c>
      <c r="J103" s="290">
        <f t="shared" si="24"/>
        <v>2447738</v>
      </c>
      <c r="K103" s="290">
        <f t="shared" si="24"/>
        <v>3889</v>
      </c>
      <c r="L103" s="290">
        <f t="shared" si="24"/>
        <v>121137</v>
      </c>
      <c r="M103" s="290">
        <f t="shared" si="24"/>
        <v>83971</v>
      </c>
      <c r="N103" s="290">
        <f t="shared" si="24"/>
        <v>55067</v>
      </c>
      <c r="O103" s="290">
        <f t="shared" si="24"/>
        <v>13298</v>
      </c>
      <c r="P103" s="290">
        <f t="shared" si="24"/>
        <v>47420</v>
      </c>
      <c r="Q103" s="290">
        <f t="shared" si="24"/>
        <v>605</v>
      </c>
      <c r="R103" s="291">
        <f t="shared" si="18"/>
        <v>3399171</v>
      </c>
    </row>
    <row r="104" spans="1:18" ht="20.100000000000001" customHeight="1" x14ac:dyDescent="0.2">
      <c r="A104" s="100"/>
      <c r="B104" s="148"/>
      <c r="C104" s="123" t="s">
        <v>238</v>
      </c>
      <c r="D104" s="124" t="s">
        <v>240</v>
      </c>
      <c r="E104" s="245">
        <v>122623</v>
      </c>
      <c r="F104" s="222">
        <v>39170</v>
      </c>
      <c r="G104" s="222"/>
      <c r="H104" s="222"/>
      <c r="I104" s="222">
        <v>208800</v>
      </c>
      <c r="J104" s="222">
        <v>1351141</v>
      </c>
      <c r="K104" s="222">
        <v>2238</v>
      </c>
      <c r="L104" s="222">
        <v>69704</v>
      </c>
      <c r="M104" s="222">
        <v>48318</v>
      </c>
      <c r="N104" s="222">
        <v>31687</v>
      </c>
      <c r="O104" s="222">
        <v>7651</v>
      </c>
      <c r="P104" s="222">
        <v>27288</v>
      </c>
      <c r="Q104" s="222">
        <v>348</v>
      </c>
      <c r="R104" s="223">
        <f t="shared" si="18"/>
        <v>1908968</v>
      </c>
    </row>
    <row r="105" spans="1:18" ht="20.100000000000001" customHeight="1" x14ac:dyDescent="0.2">
      <c r="A105" s="100"/>
      <c r="B105" s="148"/>
      <c r="C105" s="123" t="s">
        <v>239</v>
      </c>
      <c r="D105" s="124" t="s">
        <v>241</v>
      </c>
      <c r="E105" s="245">
        <v>99495</v>
      </c>
      <c r="F105" s="222">
        <v>11038</v>
      </c>
      <c r="G105" s="222"/>
      <c r="H105" s="222"/>
      <c r="I105" s="222">
        <v>144920</v>
      </c>
      <c r="J105" s="222">
        <v>1096597</v>
      </c>
      <c r="K105" s="222">
        <v>1651</v>
      </c>
      <c r="L105" s="222">
        <v>51433</v>
      </c>
      <c r="M105" s="222">
        <v>35653</v>
      </c>
      <c r="N105" s="222">
        <v>23380</v>
      </c>
      <c r="O105" s="222">
        <v>5647</v>
      </c>
      <c r="P105" s="222">
        <v>20132</v>
      </c>
      <c r="Q105" s="222">
        <v>257</v>
      </c>
      <c r="R105" s="223">
        <f t="shared" si="18"/>
        <v>1490203</v>
      </c>
    </row>
    <row r="106" spans="1:18" ht="27.75" thickBot="1" x14ac:dyDescent="0.25">
      <c r="A106" s="100"/>
      <c r="B106" s="148" t="s">
        <v>180</v>
      </c>
      <c r="C106" s="123"/>
      <c r="D106" s="124" t="s">
        <v>242</v>
      </c>
      <c r="E106" s="245">
        <v>188412</v>
      </c>
      <c r="F106" s="222">
        <v>13195</v>
      </c>
      <c r="G106" s="222">
        <v>335425</v>
      </c>
      <c r="H106" s="222"/>
      <c r="I106" s="222">
        <v>484947</v>
      </c>
      <c r="J106" s="222">
        <v>2232484</v>
      </c>
      <c r="K106" s="222">
        <v>4188</v>
      </c>
      <c r="L106" s="222">
        <v>130441</v>
      </c>
      <c r="M106" s="222">
        <v>90420</v>
      </c>
      <c r="N106" s="222">
        <v>59297</v>
      </c>
      <c r="O106" s="222">
        <v>14317</v>
      </c>
      <c r="P106" s="222">
        <v>51077</v>
      </c>
      <c r="Q106" s="222">
        <v>651</v>
      </c>
      <c r="R106" s="223">
        <f t="shared" si="18"/>
        <v>3604854</v>
      </c>
    </row>
    <row r="107" spans="1:18" ht="20.100000000000001" customHeight="1" x14ac:dyDescent="0.2">
      <c r="A107" s="315" t="s">
        <v>181</v>
      </c>
      <c r="B107" s="321"/>
      <c r="C107" s="334"/>
      <c r="D107" s="335" t="s">
        <v>18</v>
      </c>
      <c r="E107" s="336">
        <f>E108+E109+E110+E111+E112</f>
        <v>10633642</v>
      </c>
      <c r="F107" s="269">
        <f t="shared" ref="F107:Q107" si="25">F108+F109+F110+F111+F112</f>
        <v>337785</v>
      </c>
      <c r="G107" s="269">
        <f t="shared" si="25"/>
        <v>71050579</v>
      </c>
      <c r="H107" s="269">
        <f t="shared" si="25"/>
        <v>6840966</v>
      </c>
      <c r="I107" s="269">
        <f t="shared" si="25"/>
        <v>12791255</v>
      </c>
      <c r="J107" s="269">
        <f t="shared" si="25"/>
        <v>47958515</v>
      </c>
      <c r="K107" s="269">
        <f t="shared" si="25"/>
        <v>185166</v>
      </c>
      <c r="L107" s="269">
        <f t="shared" si="25"/>
        <v>5784614</v>
      </c>
      <c r="M107" s="269">
        <f t="shared" si="25"/>
        <v>4009036</v>
      </c>
      <c r="N107" s="269">
        <f t="shared" si="25"/>
        <v>2629978</v>
      </c>
      <c r="O107" s="269">
        <f t="shared" si="25"/>
        <v>635071</v>
      </c>
      <c r="P107" s="269">
        <f t="shared" si="25"/>
        <v>2274338</v>
      </c>
      <c r="Q107" s="269">
        <f t="shared" si="25"/>
        <v>29137</v>
      </c>
      <c r="R107" s="273">
        <f t="shared" si="18"/>
        <v>165160082</v>
      </c>
    </row>
    <row r="108" spans="1:18" ht="20.100000000000001" customHeight="1" x14ac:dyDescent="0.2">
      <c r="A108" s="100"/>
      <c r="B108" s="148" t="s">
        <v>182</v>
      </c>
      <c r="C108" s="123"/>
      <c r="D108" s="124" t="s">
        <v>202</v>
      </c>
      <c r="E108" s="245">
        <v>294666</v>
      </c>
      <c r="F108" s="222">
        <v>63911</v>
      </c>
      <c r="G108" s="222">
        <v>8525197</v>
      </c>
      <c r="H108" s="222">
        <v>689571</v>
      </c>
      <c r="I108" s="222">
        <v>2198240</v>
      </c>
      <c r="J108" s="222">
        <v>4799849</v>
      </c>
      <c r="K108" s="222">
        <v>21234</v>
      </c>
      <c r="L108" s="222">
        <v>661330</v>
      </c>
      <c r="M108" s="222">
        <v>458425</v>
      </c>
      <c r="N108" s="222">
        <v>300630</v>
      </c>
      <c r="O108" s="222">
        <v>72595</v>
      </c>
      <c r="P108" s="222">
        <v>258935</v>
      </c>
      <c r="Q108" s="222">
        <v>3563</v>
      </c>
      <c r="R108" s="223">
        <f t="shared" si="18"/>
        <v>18348146</v>
      </c>
    </row>
    <row r="109" spans="1:18" ht="20.100000000000001" customHeight="1" x14ac:dyDescent="0.2">
      <c r="A109" s="100"/>
      <c r="B109" s="148" t="s">
        <v>183</v>
      </c>
      <c r="C109" s="123"/>
      <c r="D109" s="124" t="s">
        <v>203</v>
      </c>
      <c r="E109" s="245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3">
        <f t="shared" si="18"/>
        <v>0</v>
      </c>
    </row>
    <row r="110" spans="1:18" ht="20.100000000000001" customHeight="1" x14ac:dyDescent="0.2">
      <c r="A110" s="100"/>
      <c r="B110" s="148" t="s">
        <v>185</v>
      </c>
      <c r="C110" s="123"/>
      <c r="D110" s="124" t="s">
        <v>184</v>
      </c>
      <c r="E110" s="245">
        <v>10338976</v>
      </c>
      <c r="F110" s="222">
        <v>273874</v>
      </c>
      <c r="G110" s="222">
        <v>62525382</v>
      </c>
      <c r="H110" s="222">
        <v>6151395</v>
      </c>
      <c r="I110" s="222">
        <v>10593015</v>
      </c>
      <c r="J110" s="222">
        <v>43158666</v>
      </c>
      <c r="K110" s="222">
        <v>163932</v>
      </c>
      <c r="L110" s="222">
        <v>5123284</v>
      </c>
      <c r="M110" s="222">
        <v>3550611</v>
      </c>
      <c r="N110" s="222">
        <v>2329348</v>
      </c>
      <c r="O110" s="222">
        <v>562476</v>
      </c>
      <c r="P110" s="222">
        <v>2015403</v>
      </c>
      <c r="Q110" s="222">
        <v>25574</v>
      </c>
      <c r="R110" s="223">
        <f t="shared" si="18"/>
        <v>146811936</v>
      </c>
    </row>
    <row r="111" spans="1:18" ht="20.100000000000001" customHeight="1" x14ac:dyDescent="0.2">
      <c r="A111" s="100"/>
      <c r="B111" s="148" t="s">
        <v>187</v>
      </c>
      <c r="C111" s="123"/>
      <c r="D111" s="124" t="s">
        <v>186</v>
      </c>
      <c r="E111" s="245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3">
        <f t="shared" si="18"/>
        <v>0</v>
      </c>
    </row>
    <row r="112" spans="1:18" ht="20.100000000000001" customHeight="1" thickBot="1" x14ac:dyDescent="0.25">
      <c r="A112" s="125"/>
      <c r="B112" s="152" t="s">
        <v>201</v>
      </c>
      <c r="C112" s="126"/>
      <c r="D112" s="153" t="s">
        <v>219</v>
      </c>
      <c r="E112" s="246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4">
        <f t="shared" si="18"/>
        <v>0</v>
      </c>
    </row>
    <row r="113" spans="1:18" ht="20.100000000000001" customHeight="1" thickBot="1" x14ac:dyDescent="0.25">
      <c r="A113" s="127" t="s">
        <v>188</v>
      </c>
      <c r="B113" s="128"/>
      <c r="C113" s="129"/>
      <c r="D113" s="130" t="s">
        <v>19</v>
      </c>
      <c r="E113" s="253">
        <v>10338</v>
      </c>
      <c r="F113" s="254">
        <v>203</v>
      </c>
      <c r="G113" s="254"/>
      <c r="H113" s="254"/>
      <c r="I113" s="254">
        <v>930</v>
      </c>
      <c r="J113" s="254">
        <v>445912</v>
      </c>
      <c r="K113" s="254">
        <v>559</v>
      </c>
      <c r="L113" s="254">
        <v>17400</v>
      </c>
      <c r="M113" s="254">
        <v>12043</v>
      </c>
      <c r="N113" s="254">
        <v>7910</v>
      </c>
      <c r="O113" s="254">
        <v>1910</v>
      </c>
      <c r="P113" s="254">
        <v>6812</v>
      </c>
      <c r="Q113" s="254">
        <v>107</v>
      </c>
      <c r="R113" s="255">
        <f t="shared" si="18"/>
        <v>504124</v>
      </c>
    </row>
    <row r="114" spans="1:18" ht="20.100000000000001" customHeight="1" thickBot="1" x14ac:dyDescent="0.25">
      <c r="A114" s="112" t="s">
        <v>189</v>
      </c>
      <c r="B114" s="131"/>
      <c r="C114" s="132"/>
      <c r="D114" s="133" t="s">
        <v>20</v>
      </c>
      <c r="E114" s="256">
        <v>20015</v>
      </c>
      <c r="F114" s="257">
        <v>6139</v>
      </c>
      <c r="G114" s="257"/>
      <c r="H114" s="257"/>
      <c r="I114" s="257">
        <v>2497</v>
      </c>
      <c r="J114" s="257">
        <v>687056</v>
      </c>
      <c r="K114" s="257">
        <v>863</v>
      </c>
      <c r="L114" s="257">
        <v>27293</v>
      </c>
      <c r="M114" s="257">
        <v>18952</v>
      </c>
      <c r="N114" s="257">
        <v>12407</v>
      </c>
      <c r="O114" s="257">
        <v>2997</v>
      </c>
      <c r="P114" s="257">
        <v>10680</v>
      </c>
      <c r="Q114" s="257">
        <v>136</v>
      </c>
      <c r="R114" s="258">
        <f t="shared" si="18"/>
        <v>789035</v>
      </c>
    </row>
    <row r="115" spans="1:18" ht="20.100000000000001" customHeight="1" thickBot="1" x14ac:dyDescent="0.25">
      <c r="A115" s="127" t="s">
        <v>190</v>
      </c>
      <c r="B115" s="128"/>
      <c r="C115" s="129"/>
      <c r="D115" s="130" t="s">
        <v>40</v>
      </c>
      <c r="E115" s="256"/>
      <c r="F115" s="257"/>
      <c r="G115" s="257">
        <v>19441</v>
      </c>
      <c r="H115" s="257"/>
      <c r="I115" s="257">
        <v>1527</v>
      </c>
      <c r="J115" s="257">
        <v>201143</v>
      </c>
      <c r="K115" s="257">
        <v>268</v>
      </c>
      <c r="L115" s="257">
        <v>8352</v>
      </c>
      <c r="M115" s="257">
        <v>5789</v>
      </c>
      <c r="N115" s="257">
        <v>3796</v>
      </c>
      <c r="O115" s="257">
        <v>917</v>
      </c>
      <c r="P115" s="257">
        <v>3274</v>
      </c>
      <c r="Q115" s="257">
        <v>51</v>
      </c>
      <c r="R115" s="258">
        <f t="shared" si="18"/>
        <v>244558</v>
      </c>
    </row>
    <row r="116" spans="1:18" ht="20.100000000000001" customHeight="1" thickBot="1" x14ac:dyDescent="0.25">
      <c r="A116" s="112" t="s">
        <v>191</v>
      </c>
      <c r="B116" s="131"/>
      <c r="C116" s="132"/>
      <c r="D116" s="133" t="s">
        <v>243</v>
      </c>
      <c r="E116" s="256">
        <v>824698</v>
      </c>
      <c r="F116" s="257">
        <v>8926</v>
      </c>
      <c r="G116" s="257"/>
      <c r="H116" s="257">
        <v>808591</v>
      </c>
      <c r="I116" s="257">
        <v>181999</v>
      </c>
      <c r="J116" s="257">
        <v>2008741</v>
      </c>
      <c r="K116" s="257">
        <v>5114</v>
      </c>
      <c r="L116" s="257">
        <v>159269</v>
      </c>
      <c r="M116" s="257">
        <v>110401</v>
      </c>
      <c r="N116" s="257">
        <v>72400</v>
      </c>
      <c r="O116" s="257">
        <v>17483</v>
      </c>
      <c r="P116" s="257">
        <v>62523</v>
      </c>
      <c r="Q116" s="257">
        <v>795</v>
      </c>
      <c r="R116" s="258">
        <f t="shared" si="18"/>
        <v>4260940</v>
      </c>
    </row>
    <row r="117" spans="1:18" ht="20.100000000000001" customHeight="1" thickBot="1" x14ac:dyDescent="0.25">
      <c r="A117" s="127" t="s">
        <v>192</v>
      </c>
      <c r="B117" s="131"/>
      <c r="C117" s="132"/>
      <c r="D117" s="133" t="s">
        <v>216</v>
      </c>
      <c r="E117" s="256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8">
        <f t="shared" si="18"/>
        <v>0</v>
      </c>
    </row>
    <row r="118" spans="1:18" ht="15" thickBot="1" x14ac:dyDescent="0.25">
      <c r="A118" s="112" t="s">
        <v>244</v>
      </c>
      <c r="B118" s="128"/>
      <c r="C118" s="129"/>
      <c r="D118" s="134" t="s">
        <v>193</v>
      </c>
      <c r="E118" s="256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8">
        <f t="shared" si="18"/>
        <v>0</v>
      </c>
    </row>
    <row r="119" spans="1:18" ht="16.5" thickBot="1" x14ac:dyDescent="0.25">
      <c r="A119" s="374">
        <v>39999</v>
      </c>
      <c r="B119" s="374"/>
      <c r="C119" s="375"/>
      <c r="D119" s="340" t="s">
        <v>37</v>
      </c>
      <c r="E119" s="376">
        <f>E118+E117+E116+E115+E114+E113+E107+E102</f>
        <v>11899223</v>
      </c>
      <c r="F119" s="377">
        <f t="shared" ref="F119:Q119" si="26">F118+F117+F116+F115+F114+F113+F107+F102</f>
        <v>416456</v>
      </c>
      <c r="G119" s="377">
        <f t="shared" si="26"/>
        <v>71405445</v>
      </c>
      <c r="H119" s="377">
        <f t="shared" si="26"/>
        <v>7649557</v>
      </c>
      <c r="I119" s="377">
        <f t="shared" si="26"/>
        <v>13816875</v>
      </c>
      <c r="J119" s="377">
        <f t="shared" si="26"/>
        <v>55981589</v>
      </c>
      <c r="K119" s="377">
        <f t="shared" si="26"/>
        <v>200047</v>
      </c>
      <c r="L119" s="377">
        <f t="shared" si="26"/>
        <v>6248506</v>
      </c>
      <c r="M119" s="377">
        <f t="shared" si="26"/>
        <v>4330612</v>
      </c>
      <c r="N119" s="377">
        <f t="shared" si="26"/>
        <v>2840855</v>
      </c>
      <c r="O119" s="377">
        <f t="shared" si="26"/>
        <v>685993</v>
      </c>
      <c r="P119" s="377">
        <f t="shared" si="26"/>
        <v>2456124</v>
      </c>
      <c r="Q119" s="377">
        <f t="shared" si="26"/>
        <v>31482</v>
      </c>
      <c r="R119" s="373">
        <f t="shared" si="18"/>
        <v>177962764</v>
      </c>
    </row>
    <row r="120" spans="1:18" ht="16.5" thickBot="1" x14ac:dyDescent="0.25">
      <c r="A120" s="378" t="s">
        <v>254</v>
      </c>
      <c r="B120" s="342"/>
      <c r="C120" s="379"/>
      <c r="D120" s="341" t="s">
        <v>253</v>
      </c>
      <c r="E120" s="380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2">
        <f t="shared" si="18"/>
        <v>0</v>
      </c>
    </row>
    <row r="121" spans="1:18" ht="16.5" thickBot="1" x14ac:dyDescent="0.25">
      <c r="A121" s="383">
        <v>49999</v>
      </c>
      <c r="B121" s="383"/>
      <c r="C121" s="342"/>
      <c r="D121" s="343" t="s">
        <v>38</v>
      </c>
      <c r="E121" s="376">
        <f>E120+E119+E100+E27</f>
        <v>32670773</v>
      </c>
      <c r="F121" s="377">
        <f t="shared" ref="F121:Q121" si="27">F120+F119+F100+F27</f>
        <v>658363</v>
      </c>
      <c r="G121" s="377">
        <f t="shared" si="27"/>
        <v>176889323</v>
      </c>
      <c r="H121" s="377">
        <f t="shared" si="27"/>
        <v>21483992</v>
      </c>
      <c r="I121" s="377">
        <f t="shared" si="27"/>
        <v>21734513</v>
      </c>
      <c r="J121" s="377">
        <f t="shared" si="27"/>
        <v>94920397</v>
      </c>
      <c r="K121" s="377">
        <f t="shared" si="27"/>
        <v>433513</v>
      </c>
      <c r="L121" s="377">
        <f t="shared" si="27"/>
        <v>13501473</v>
      </c>
      <c r="M121" s="377">
        <f t="shared" si="27"/>
        <v>9359014</v>
      </c>
      <c r="N121" s="377">
        <f t="shared" si="27"/>
        <v>6137555</v>
      </c>
      <c r="O121" s="377">
        <f t="shared" si="27"/>
        <v>1482070</v>
      </c>
      <c r="P121" s="377">
        <f t="shared" si="27"/>
        <v>5286526</v>
      </c>
      <c r="Q121" s="377">
        <f t="shared" si="27"/>
        <v>67683</v>
      </c>
      <c r="R121" s="373">
        <f>R119+R120+R100+R27</f>
        <v>384625195</v>
      </c>
    </row>
  </sheetData>
  <mergeCells count="16">
    <mergeCell ref="A101:R101"/>
    <mergeCell ref="A1:R1"/>
    <mergeCell ref="D2:H2"/>
    <mergeCell ref="J2:O2"/>
    <mergeCell ref="D7:D8"/>
    <mergeCell ref="E7:F7"/>
    <mergeCell ref="G7:I7"/>
    <mergeCell ref="A9:R9"/>
    <mergeCell ref="N7:N8"/>
    <mergeCell ref="O7:O8"/>
    <mergeCell ref="P7:P8"/>
    <mergeCell ref="Q7:Q8"/>
    <mergeCell ref="R7:R8"/>
    <mergeCell ref="J7:M7"/>
    <mergeCell ref="A7:C8"/>
    <mergeCell ref="A28:R28"/>
  </mergeCells>
  <pageMargins left="0.23622047244094491" right="0.23622047244094491" top="0.6692913385826772" bottom="0.19685039370078741" header="0.15748031496062992" footer="0.15748031496062992"/>
  <pageSetup paperSize="8" scale="55" firstPageNumber="127" fitToHeight="5" orientation="portrait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showGridLines="0" view="pageBreakPreview" topLeftCell="A127" zoomScaleNormal="100" zoomScaleSheetLayoutView="100" workbookViewId="0">
      <selection activeCell="K7" sqref="K7:K8"/>
    </sheetView>
  </sheetViews>
  <sheetFormatPr defaultColWidth="9.140625" defaultRowHeight="12.75" x14ac:dyDescent="0.2"/>
  <cols>
    <col min="1" max="1" width="9" style="140" customWidth="1"/>
    <col min="2" max="2" width="8.42578125" style="140" bestFit="1" customWidth="1"/>
    <col min="3" max="3" width="7.28515625" style="140" bestFit="1" customWidth="1"/>
    <col min="4" max="4" width="74.42578125" style="142" customWidth="1"/>
    <col min="5" max="5" width="9.140625" style="23" customWidth="1"/>
    <col min="6" max="7" width="14.42578125" style="23" customWidth="1"/>
    <col min="8" max="9" width="12.85546875" style="23" customWidth="1"/>
    <col min="10" max="10" width="13.28515625" style="23" customWidth="1"/>
    <col min="11" max="11" width="11.7109375" style="23" customWidth="1"/>
    <col min="12" max="12" width="10.42578125" style="23" customWidth="1"/>
    <col min="13" max="13" width="14.140625" style="23" customWidth="1"/>
    <col min="14" max="16384" width="9.140625" style="19"/>
  </cols>
  <sheetData>
    <row r="1" spans="1:13" ht="35.25" customHeight="1" thickBot="1" x14ac:dyDescent="0.25">
      <c r="A1" s="157"/>
      <c r="B1" s="158"/>
      <c r="C1" s="158"/>
      <c r="D1" s="436" t="s">
        <v>204</v>
      </c>
      <c r="E1" s="436"/>
      <c r="F1" s="436"/>
      <c r="G1" s="436"/>
      <c r="H1" s="436"/>
      <c r="I1" s="436"/>
      <c r="J1" s="436"/>
      <c r="K1" s="436"/>
      <c r="L1" s="437"/>
      <c r="M1" s="19"/>
    </row>
    <row r="2" spans="1:13" ht="21" customHeight="1" thickBot="1" x14ac:dyDescent="0.25">
      <c r="A2" s="443" t="s">
        <v>0</v>
      </c>
      <c r="B2" s="444"/>
      <c r="C2" s="444"/>
      <c r="D2" s="444"/>
      <c r="E2" s="445"/>
      <c r="F2" s="443" t="s">
        <v>1</v>
      </c>
      <c r="G2" s="444"/>
      <c r="H2" s="444"/>
      <c r="I2" s="444"/>
      <c r="J2" s="444"/>
      <c r="K2" s="444"/>
      <c r="L2" s="444"/>
      <c r="M2" s="19"/>
    </row>
    <row r="3" spans="1:13" ht="18.75" customHeight="1" thickBot="1" x14ac:dyDescent="0.25">
      <c r="A3" s="30"/>
      <c r="B3" s="4"/>
      <c r="C3" s="4"/>
      <c r="D3" s="4"/>
      <c r="E3" s="5"/>
      <c r="F3" s="6"/>
      <c r="G3" s="7"/>
      <c r="H3" s="7"/>
      <c r="I3" s="7"/>
      <c r="J3" s="7"/>
      <c r="K3" s="7"/>
      <c r="L3" s="7"/>
      <c r="M3" s="8"/>
    </row>
    <row r="4" spans="1:13" ht="13.5" thickBot="1" x14ac:dyDescent="0.25">
      <c r="A4" s="31" t="s">
        <v>2</v>
      </c>
      <c r="B4" s="9"/>
      <c r="C4" s="4"/>
      <c r="D4" s="183" t="s">
        <v>45</v>
      </c>
      <c r="E4" s="9"/>
      <c r="F4" s="10" t="s">
        <v>3</v>
      </c>
      <c r="G4" s="11"/>
      <c r="H4" s="11"/>
      <c r="I4" s="11"/>
      <c r="J4" s="12"/>
      <c r="K4" s="12"/>
      <c r="L4" s="5"/>
      <c r="M4" s="13"/>
    </row>
    <row r="5" spans="1:13" ht="12" customHeight="1" thickBot="1" x14ac:dyDescent="0.25">
      <c r="A5" s="32"/>
      <c r="B5" s="14"/>
      <c r="C5" s="14"/>
      <c r="D5" s="14"/>
      <c r="E5" s="15"/>
      <c r="F5" s="16"/>
      <c r="G5" s="17"/>
      <c r="H5" s="17"/>
      <c r="I5" s="17"/>
      <c r="J5" s="14"/>
      <c r="K5" s="14"/>
      <c r="L5" s="14"/>
      <c r="M5" s="14"/>
    </row>
    <row r="6" spans="1:13" ht="12" customHeight="1" thickBot="1" x14ac:dyDescent="0.25">
      <c r="A6" s="157"/>
      <c r="B6" s="157"/>
      <c r="C6" s="157"/>
      <c r="D6" s="141"/>
      <c r="E6" s="27"/>
      <c r="F6" s="20"/>
      <c r="G6" s="20"/>
      <c r="H6" s="20"/>
      <c r="I6" s="20"/>
      <c r="J6" s="20"/>
      <c r="K6" s="20"/>
      <c r="L6" s="159"/>
      <c r="M6" s="159"/>
    </row>
    <row r="7" spans="1:13" ht="19.5" customHeight="1" x14ac:dyDescent="0.2">
      <c r="A7" s="446"/>
      <c r="B7" s="447"/>
      <c r="C7" s="448"/>
      <c r="D7" s="452" t="s">
        <v>4</v>
      </c>
      <c r="E7" s="441" t="s">
        <v>43</v>
      </c>
      <c r="F7" s="434" t="s">
        <v>247</v>
      </c>
      <c r="G7" s="434" t="s">
        <v>248</v>
      </c>
      <c r="H7" s="434" t="s">
        <v>249</v>
      </c>
      <c r="I7" s="434" t="s">
        <v>251</v>
      </c>
      <c r="J7" s="434" t="s">
        <v>250</v>
      </c>
      <c r="K7" s="439" t="s">
        <v>44</v>
      </c>
      <c r="L7" s="434" t="s">
        <v>42</v>
      </c>
      <c r="M7" s="434" t="s">
        <v>255</v>
      </c>
    </row>
    <row r="8" spans="1:13" ht="82.5" customHeight="1" thickBot="1" x14ac:dyDescent="0.25">
      <c r="A8" s="449"/>
      <c r="B8" s="450"/>
      <c r="C8" s="451"/>
      <c r="D8" s="453"/>
      <c r="E8" s="442"/>
      <c r="F8" s="435"/>
      <c r="G8" s="435"/>
      <c r="H8" s="435"/>
      <c r="I8" s="435"/>
      <c r="J8" s="435"/>
      <c r="K8" s="440"/>
      <c r="L8" s="435"/>
      <c r="M8" s="435"/>
    </row>
    <row r="9" spans="1:13" s="3" customFormat="1" ht="20.100000000000001" customHeight="1" thickBot="1" x14ac:dyDescent="0.3">
      <c r="A9" s="405" t="s">
        <v>33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38"/>
    </row>
    <row r="10" spans="1:13" ht="28.5" x14ac:dyDescent="0.2">
      <c r="A10" s="35" t="s">
        <v>46</v>
      </c>
      <c r="B10" s="36"/>
      <c r="C10" s="37"/>
      <c r="D10" s="38" t="s">
        <v>47</v>
      </c>
      <c r="E10" s="38"/>
      <c r="F10" s="38"/>
      <c r="G10" s="38"/>
      <c r="H10" s="38"/>
      <c r="I10" s="38"/>
      <c r="J10" s="38"/>
      <c r="K10" s="38"/>
      <c r="L10" s="160"/>
      <c r="M10" s="160"/>
    </row>
    <row r="11" spans="1:13" ht="14.25" x14ac:dyDescent="0.2">
      <c r="A11" s="39"/>
      <c r="B11" s="143" t="s">
        <v>48</v>
      </c>
      <c r="C11" s="40"/>
      <c r="D11" s="41" t="s">
        <v>49</v>
      </c>
      <c r="E11" s="41"/>
      <c r="F11" s="41"/>
      <c r="G11" s="41"/>
      <c r="H11" s="41"/>
      <c r="I11" s="41"/>
      <c r="J11" s="41"/>
      <c r="K11" s="41"/>
      <c r="L11" s="161"/>
      <c r="M11" s="161"/>
    </row>
    <row r="12" spans="1:13" ht="27.75" thickBot="1" x14ac:dyDescent="0.25">
      <c r="A12" s="42"/>
      <c r="B12" s="144" t="s">
        <v>50</v>
      </c>
      <c r="C12" s="155"/>
      <c r="D12" s="44" t="s">
        <v>51</v>
      </c>
      <c r="E12" s="44"/>
      <c r="F12" s="44"/>
      <c r="G12" s="44"/>
      <c r="H12" s="44"/>
      <c r="I12" s="44"/>
      <c r="J12" s="44"/>
      <c r="K12" s="44"/>
      <c r="L12" s="162"/>
      <c r="M12" s="162"/>
    </row>
    <row r="13" spans="1:13" ht="15" thickBot="1" x14ac:dyDescent="0.25">
      <c r="A13" s="45" t="s">
        <v>52</v>
      </c>
      <c r="B13" s="46"/>
      <c r="C13" s="47"/>
      <c r="D13" s="48" t="s">
        <v>53</v>
      </c>
      <c r="E13" s="48"/>
      <c r="F13" s="48"/>
      <c r="G13" s="48"/>
      <c r="H13" s="48"/>
      <c r="I13" s="48"/>
      <c r="J13" s="48"/>
      <c r="K13" s="48"/>
      <c r="L13" s="163"/>
      <c r="M13" s="163"/>
    </row>
    <row r="14" spans="1:13" ht="29.25" thickBot="1" x14ac:dyDescent="0.25">
      <c r="A14" s="45" t="s">
        <v>54</v>
      </c>
      <c r="B14" s="46"/>
      <c r="C14" s="47"/>
      <c r="D14" s="48" t="s">
        <v>55</v>
      </c>
      <c r="E14" s="48"/>
      <c r="F14" s="48"/>
      <c r="G14" s="48"/>
      <c r="H14" s="48"/>
      <c r="I14" s="48"/>
      <c r="J14" s="48"/>
      <c r="K14" s="48"/>
      <c r="L14" s="163"/>
      <c r="M14" s="163"/>
    </row>
    <row r="15" spans="1:13" ht="15" thickBot="1" x14ac:dyDescent="0.25">
      <c r="A15" s="45" t="s">
        <v>56</v>
      </c>
      <c r="B15" s="46"/>
      <c r="C15" s="47"/>
      <c r="D15" s="48" t="s">
        <v>57</v>
      </c>
      <c r="E15" s="48"/>
      <c r="F15" s="48"/>
      <c r="G15" s="48"/>
      <c r="H15" s="48"/>
      <c r="I15" s="48"/>
      <c r="J15" s="48"/>
      <c r="K15" s="48"/>
      <c r="L15" s="163"/>
      <c r="M15" s="163"/>
    </row>
    <row r="16" spans="1:13" ht="15" thickBot="1" x14ac:dyDescent="0.25">
      <c r="A16" s="49" t="s">
        <v>58</v>
      </c>
      <c r="B16" s="50"/>
      <c r="C16" s="154"/>
      <c r="D16" s="51" t="s">
        <v>59</v>
      </c>
      <c r="E16" s="51"/>
      <c r="F16" s="51"/>
      <c r="G16" s="51"/>
      <c r="H16" s="51"/>
      <c r="I16" s="51"/>
      <c r="J16" s="51"/>
      <c r="K16" s="51"/>
      <c r="L16" s="164"/>
      <c r="M16" s="164"/>
    </row>
    <row r="17" spans="1:13" ht="42.75" x14ac:dyDescent="0.2">
      <c r="A17" s="49" t="s">
        <v>60</v>
      </c>
      <c r="B17" s="36"/>
      <c r="C17" s="37"/>
      <c r="D17" s="38" t="s">
        <v>61</v>
      </c>
      <c r="E17" s="38"/>
      <c r="F17" s="38"/>
      <c r="G17" s="38"/>
      <c r="H17" s="38"/>
      <c r="I17" s="38"/>
      <c r="J17" s="38"/>
      <c r="K17" s="38"/>
      <c r="L17" s="160"/>
      <c r="M17" s="160"/>
    </row>
    <row r="18" spans="1:13" ht="14.25" x14ac:dyDescent="0.2">
      <c r="A18" s="52"/>
      <c r="B18" s="143" t="s">
        <v>62</v>
      </c>
      <c r="C18" s="28"/>
      <c r="D18" s="41" t="s">
        <v>220</v>
      </c>
      <c r="E18" s="41"/>
      <c r="F18" s="41"/>
      <c r="G18" s="41"/>
      <c r="H18" s="41"/>
      <c r="I18" s="41"/>
      <c r="J18" s="41"/>
      <c r="K18" s="41"/>
      <c r="L18" s="161"/>
      <c r="M18" s="161"/>
    </row>
    <row r="19" spans="1:13" ht="14.25" x14ac:dyDescent="0.2">
      <c r="A19" s="52"/>
      <c r="B19" s="53"/>
      <c r="C19" s="28" t="s">
        <v>63</v>
      </c>
      <c r="D19" s="25" t="s">
        <v>64</v>
      </c>
      <c r="E19" s="25"/>
      <c r="F19" s="25"/>
      <c r="G19" s="25"/>
      <c r="H19" s="25"/>
      <c r="I19" s="25"/>
      <c r="J19" s="25"/>
      <c r="K19" s="25"/>
      <c r="L19" s="165"/>
      <c r="M19" s="165"/>
    </row>
    <row r="20" spans="1:13" ht="14.25" x14ac:dyDescent="0.2">
      <c r="A20" s="52"/>
      <c r="B20" s="53"/>
      <c r="C20" s="54" t="s">
        <v>65</v>
      </c>
      <c r="D20" s="25" t="s">
        <v>66</v>
      </c>
      <c r="E20" s="25"/>
      <c r="F20" s="25"/>
      <c r="G20" s="25"/>
      <c r="H20" s="25"/>
      <c r="I20" s="25"/>
      <c r="J20" s="25"/>
      <c r="K20" s="25"/>
      <c r="L20" s="165"/>
      <c r="M20" s="165"/>
    </row>
    <row r="21" spans="1:13" ht="14.25" x14ac:dyDescent="0.2">
      <c r="A21" s="52"/>
      <c r="B21" s="53"/>
      <c r="C21" s="54" t="s">
        <v>67</v>
      </c>
      <c r="D21" s="25" t="s">
        <v>68</v>
      </c>
      <c r="E21" s="25"/>
      <c r="F21" s="25"/>
      <c r="G21" s="25"/>
      <c r="H21" s="25"/>
      <c r="I21" s="25"/>
      <c r="J21" s="25"/>
      <c r="K21" s="25"/>
      <c r="L21" s="165"/>
      <c r="M21" s="165"/>
    </row>
    <row r="22" spans="1:13" ht="27.75" thickBot="1" x14ac:dyDescent="0.25">
      <c r="A22" s="55"/>
      <c r="B22" s="145" t="s">
        <v>69</v>
      </c>
      <c r="C22" s="56"/>
      <c r="D22" s="44" t="s">
        <v>70</v>
      </c>
      <c r="E22" s="44"/>
      <c r="F22" s="44"/>
      <c r="G22" s="44"/>
      <c r="H22" s="44"/>
      <c r="I22" s="44"/>
      <c r="J22" s="44"/>
      <c r="K22" s="44"/>
      <c r="L22" s="162"/>
      <c r="M22" s="162"/>
    </row>
    <row r="23" spans="1:13" x14ac:dyDescent="0.2">
      <c r="A23" s="54"/>
      <c r="B23" s="54"/>
      <c r="C23" s="54" t="s">
        <v>194</v>
      </c>
      <c r="D23" s="25" t="s">
        <v>199</v>
      </c>
      <c r="E23" s="25"/>
      <c r="F23" s="25"/>
      <c r="G23" s="25"/>
      <c r="H23" s="25"/>
      <c r="I23" s="25"/>
      <c r="J23" s="25"/>
      <c r="K23" s="25"/>
      <c r="L23" s="165"/>
      <c r="M23" s="165"/>
    </row>
    <row r="24" spans="1:13" ht="13.5" thickBot="1" x14ac:dyDescent="0.25">
      <c r="A24" s="54"/>
      <c r="B24" s="54"/>
      <c r="C24" s="54" t="s">
        <v>196</v>
      </c>
      <c r="D24" s="25" t="s">
        <v>195</v>
      </c>
      <c r="E24" s="25"/>
      <c r="F24" s="25"/>
      <c r="G24" s="25"/>
      <c r="H24" s="25"/>
      <c r="I24" s="25"/>
      <c r="J24" s="25"/>
      <c r="K24" s="25"/>
      <c r="L24" s="165"/>
      <c r="M24" s="165"/>
    </row>
    <row r="25" spans="1:13" ht="15" thickBot="1" x14ac:dyDescent="0.25">
      <c r="A25" s="58" t="s">
        <v>71</v>
      </c>
      <c r="B25" s="46"/>
      <c r="C25" s="47"/>
      <c r="D25" s="48" t="s">
        <v>72</v>
      </c>
      <c r="E25" s="48"/>
      <c r="F25" s="48"/>
      <c r="G25" s="48"/>
      <c r="H25" s="48"/>
      <c r="I25" s="48"/>
      <c r="J25" s="48"/>
      <c r="K25" s="48"/>
      <c r="L25" s="163"/>
      <c r="M25" s="163"/>
    </row>
    <row r="26" spans="1:13" ht="15" thickBot="1" x14ac:dyDescent="0.25">
      <c r="A26" s="58" t="s">
        <v>197</v>
      </c>
      <c r="B26" s="46"/>
      <c r="C26" s="155"/>
      <c r="D26" s="48" t="s">
        <v>198</v>
      </c>
      <c r="E26" s="48"/>
      <c r="F26" s="48"/>
      <c r="G26" s="48"/>
      <c r="H26" s="48"/>
      <c r="I26" s="48"/>
      <c r="J26" s="48"/>
      <c r="K26" s="48"/>
      <c r="L26" s="163"/>
      <c r="M26" s="163"/>
    </row>
    <row r="27" spans="1:13" ht="16.5" thickBot="1" x14ac:dyDescent="0.25">
      <c r="A27" s="59">
        <v>19999</v>
      </c>
      <c r="B27" s="60"/>
      <c r="C27" s="155"/>
      <c r="D27" s="61" t="s">
        <v>231</v>
      </c>
      <c r="E27" s="61"/>
      <c r="F27" s="61"/>
      <c r="G27" s="61"/>
      <c r="H27" s="61"/>
      <c r="I27" s="61"/>
      <c r="J27" s="61"/>
      <c r="K27" s="61"/>
      <c r="L27" s="166"/>
      <c r="M27" s="166"/>
    </row>
    <row r="28" spans="1:13" ht="17.25" thickBot="1" x14ac:dyDescent="0.3">
      <c r="A28" s="405" t="s">
        <v>34</v>
      </c>
      <c r="B28" s="419"/>
      <c r="C28" s="419"/>
      <c r="D28" s="406"/>
      <c r="E28" s="419"/>
      <c r="F28" s="419"/>
      <c r="G28" s="419"/>
      <c r="H28" s="419"/>
      <c r="I28" s="419"/>
      <c r="J28" s="419"/>
      <c r="K28" s="419"/>
      <c r="L28" s="438"/>
      <c r="M28" s="19"/>
    </row>
    <row r="29" spans="1:13" ht="14.25" x14ac:dyDescent="0.2">
      <c r="A29" s="62" t="s">
        <v>73</v>
      </c>
      <c r="B29" s="63"/>
      <c r="C29" s="37"/>
      <c r="D29" s="64" t="s">
        <v>25</v>
      </c>
      <c r="E29" s="64"/>
      <c r="F29" s="64"/>
      <c r="G29" s="64"/>
      <c r="H29" s="64"/>
      <c r="I29" s="64"/>
      <c r="J29" s="64"/>
      <c r="K29" s="64"/>
      <c r="L29" s="167"/>
      <c r="M29" s="167"/>
    </row>
    <row r="30" spans="1:13" ht="13.5" x14ac:dyDescent="0.25">
      <c r="A30" s="65"/>
      <c r="B30" s="146" t="s">
        <v>74</v>
      </c>
      <c r="C30" s="66"/>
      <c r="D30" s="67" t="s">
        <v>27</v>
      </c>
      <c r="E30" s="67"/>
      <c r="F30" s="67"/>
      <c r="G30" s="67"/>
      <c r="H30" s="67"/>
      <c r="I30" s="67"/>
      <c r="J30" s="67"/>
      <c r="K30" s="67"/>
      <c r="L30" s="168"/>
      <c r="M30" s="168"/>
    </row>
    <row r="31" spans="1:13" x14ac:dyDescent="0.2">
      <c r="A31" s="54"/>
      <c r="B31" s="68"/>
      <c r="C31" s="54" t="s">
        <v>75</v>
      </c>
      <c r="D31" s="69" t="s">
        <v>76</v>
      </c>
      <c r="E31" s="69"/>
      <c r="F31" s="69"/>
      <c r="G31" s="69"/>
      <c r="H31" s="69"/>
      <c r="I31" s="69"/>
      <c r="J31" s="69"/>
      <c r="K31" s="69"/>
      <c r="L31" s="169"/>
      <c r="M31" s="169"/>
    </row>
    <row r="32" spans="1:13" x14ac:dyDescent="0.2">
      <c r="A32" s="54"/>
      <c r="B32" s="68"/>
      <c r="C32" s="54" t="s">
        <v>77</v>
      </c>
      <c r="D32" s="69" t="s">
        <v>78</v>
      </c>
      <c r="E32" s="69"/>
      <c r="F32" s="69"/>
      <c r="G32" s="69"/>
      <c r="H32" s="69"/>
      <c r="I32" s="69"/>
      <c r="J32" s="69"/>
      <c r="K32" s="69"/>
      <c r="L32" s="169"/>
      <c r="M32" s="169"/>
    </row>
    <row r="33" spans="1:13" x14ac:dyDescent="0.2">
      <c r="A33" s="54"/>
      <c r="B33" s="68"/>
      <c r="C33" s="54" t="s">
        <v>79</v>
      </c>
      <c r="D33" s="69" t="s">
        <v>81</v>
      </c>
      <c r="E33" s="69"/>
      <c r="F33" s="69"/>
      <c r="G33" s="69"/>
      <c r="H33" s="69"/>
      <c r="I33" s="69"/>
      <c r="J33" s="69"/>
      <c r="K33" s="69"/>
      <c r="L33" s="169"/>
      <c r="M33" s="169"/>
    </row>
    <row r="34" spans="1:13" x14ac:dyDescent="0.2">
      <c r="A34" s="54"/>
      <c r="B34" s="68"/>
      <c r="C34" s="54" t="s">
        <v>80</v>
      </c>
      <c r="D34" s="69" t="s">
        <v>83</v>
      </c>
      <c r="E34" s="69"/>
      <c r="F34" s="69"/>
      <c r="G34" s="69"/>
      <c r="H34" s="69"/>
      <c r="I34" s="69"/>
      <c r="J34" s="69"/>
      <c r="K34" s="69"/>
      <c r="L34" s="169"/>
      <c r="M34" s="169"/>
    </row>
    <row r="35" spans="1:13" x14ac:dyDescent="0.2">
      <c r="A35" s="54"/>
      <c r="B35" s="68"/>
      <c r="C35" s="54" t="s">
        <v>82</v>
      </c>
      <c r="D35" s="70" t="s">
        <v>221</v>
      </c>
      <c r="E35" s="70"/>
      <c r="F35" s="70"/>
      <c r="G35" s="70"/>
      <c r="H35" s="70"/>
      <c r="I35" s="70"/>
      <c r="J35" s="70"/>
      <c r="K35" s="70"/>
      <c r="L35" s="170"/>
      <c r="M35" s="170"/>
    </row>
    <row r="36" spans="1:13" x14ac:dyDescent="0.2">
      <c r="A36" s="54"/>
      <c r="B36" s="68"/>
      <c r="C36" s="54" t="s">
        <v>84</v>
      </c>
      <c r="D36" s="69" t="s">
        <v>205</v>
      </c>
      <c r="E36" s="69"/>
      <c r="F36" s="69"/>
      <c r="G36" s="69"/>
      <c r="H36" s="69"/>
      <c r="I36" s="69"/>
      <c r="J36" s="69"/>
      <c r="K36" s="69"/>
      <c r="L36" s="169"/>
      <c r="M36" s="169"/>
    </row>
    <row r="37" spans="1:13" ht="13.5" x14ac:dyDescent="0.25">
      <c r="A37" s="65"/>
      <c r="B37" s="146" t="s">
        <v>85</v>
      </c>
      <c r="C37" s="54"/>
      <c r="D37" s="67" t="s">
        <v>28</v>
      </c>
      <c r="E37" s="67"/>
      <c r="F37" s="67"/>
      <c r="G37" s="67"/>
      <c r="H37" s="67"/>
      <c r="I37" s="67"/>
      <c r="J37" s="67"/>
      <c r="K37" s="67"/>
      <c r="L37" s="168"/>
      <c r="M37" s="168"/>
    </row>
    <row r="38" spans="1:13" x14ac:dyDescent="0.2">
      <c r="A38" s="54"/>
      <c r="B38" s="68"/>
      <c r="C38" s="54" t="s">
        <v>86</v>
      </c>
      <c r="D38" s="69" t="s">
        <v>87</v>
      </c>
      <c r="E38" s="69"/>
      <c r="F38" s="69"/>
      <c r="G38" s="69"/>
      <c r="H38" s="69"/>
      <c r="I38" s="69"/>
      <c r="J38" s="69"/>
      <c r="K38" s="69"/>
      <c r="L38" s="169"/>
      <c r="M38" s="169"/>
    </row>
    <row r="39" spans="1:13" x14ac:dyDescent="0.2">
      <c r="A39" s="54"/>
      <c r="B39" s="68"/>
      <c r="C39" s="54" t="s">
        <v>88</v>
      </c>
      <c r="D39" s="69" t="s">
        <v>89</v>
      </c>
      <c r="E39" s="69"/>
      <c r="F39" s="69"/>
      <c r="G39" s="69"/>
      <c r="H39" s="69"/>
      <c r="I39" s="69"/>
      <c r="J39" s="69"/>
      <c r="K39" s="69"/>
      <c r="L39" s="169"/>
      <c r="M39" s="169"/>
    </row>
    <row r="40" spans="1:13" x14ac:dyDescent="0.2">
      <c r="A40" s="54"/>
      <c r="B40" s="68"/>
      <c r="C40" s="54" t="s">
        <v>90</v>
      </c>
      <c r="D40" s="69" t="s">
        <v>92</v>
      </c>
      <c r="E40" s="69"/>
      <c r="F40" s="69"/>
      <c r="G40" s="69"/>
      <c r="H40" s="69"/>
      <c r="I40" s="69"/>
      <c r="J40" s="69"/>
      <c r="K40" s="69"/>
      <c r="L40" s="169"/>
      <c r="M40" s="169"/>
    </row>
    <row r="41" spans="1:13" x14ac:dyDescent="0.2">
      <c r="A41" s="54"/>
      <c r="B41" s="68"/>
      <c r="C41" s="54" t="s">
        <v>91</v>
      </c>
      <c r="D41" s="70" t="s">
        <v>222</v>
      </c>
      <c r="E41" s="70"/>
      <c r="F41" s="70"/>
      <c r="G41" s="70"/>
      <c r="H41" s="70"/>
      <c r="I41" s="70"/>
      <c r="J41" s="70"/>
      <c r="K41" s="70"/>
      <c r="L41" s="170"/>
      <c r="M41" s="170"/>
    </row>
    <row r="42" spans="1:13" x14ac:dyDescent="0.2">
      <c r="A42" s="54"/>
      <c r="B42" s="71"/>
      <c r="C42" s="54" t="s">
        <v>93</v>
      </c>
      <c r="D42" s="69" t="s">
        <v>217</v>
      </c>
      <c r="E42" s="69"/>
      <c r="F42" s="69"/>
      <c r="G42" s="69"/>
      <c r="H42" s="69"/>
      <c r="I42" s="69"/>
      <c r="J42" s="69"/>
      <c r="K42" s="69"/>
      <c r="L42" s="169"/>
      <c r="M42" s="169"/>
    </row>
    <row r="43" spans="1:13" ht="13.5" x14ac:dyDescent="0.2">
      <c r="A43" s="72"/>
      <c r="B43" s="147" t="s">
        <v>94</v>
      </c>
      <c r="C43" s="73"/>
      <c r="D43" s="74" t="s">
        <v>29</v>
      </c>
      <c r="E43" s="74"/>
      <c r="F43" s="74"/>
      <c r="G43" s="74"/>
      <c r="H43" s="74"/>
      <c r="I43" s="74"/>
      <c r="J43" s="74"/>
      <c r="K43" s="74"/>
      <c r="L43" s="171"/>
      <c r="M43" s="171"/>
    </row>
    <row r="44" spans="1:13" x14ac:dyDescent="0.2">
      <c r="A44" s="54"/>
      <c r="B44" s="68"/>
      <c r="C44" s="73" t="s">
        <v>95</v>
      </c>
      <c r="D44" s="75" t="s">
        <v>232</v>
      </c>
      <c r="E44" s="75"/>
      <c r="F44" s="75"/>
      <c r="G44" s="75"/>
      <c r="H44" s="75"/>
      <c r="I44" s="75"/>
      <c r="J44" s="75"/>
      <c r="K44" s="75"/>
      <c r="L44" s="172"/>
      <c r="M44" s="172"/>
    </row>
    <row r="45" spans="1:13" ht="13.5" thickBot="1" x14ac:dyDescent="0.25">
      <c r="A45" s="76"/>
      <c r="B45" s="77"/>
      <c r="C45" s="78" t="s">
        <v>96</v>
      </c>
      <c r="D45" s="79" t="s">
        <v>206</v>
      </c>
      <c r="E45" s="79"/>
      <c r="F45" s="79"/>
      <c r="G45" s="79"/>
      <c r="H45" s="79"/>
      <c r="I45" s="79"/>
      <c r="J45" s="79"/>
      <c r="K45" s="79"/>
      <c r="L45" s="173"/>
      <c r="M45" s="173"/>
    </row>
    <row r="46" spans="1:13" ht="15" thickBot="1" x14ac:dyDescent="0.25">
      <c r="A46" s="80" t="s">
        <v>97</v>
      </c>
      <c r="B46" s="81"/>
      <c r="C46" s="82"/>
      <c r="D46" s="83" t="s">
        <v>26</v>
      </c>
      <c r="E46" s="83"/>
      <c r="F46" s="83"/>
      <c r="G46" s="83"/>
      <c r="H46" s="83"/>
      <c r="I46" s="83"/>
      <c r="J46" s="83"/>
      <c r="K46" s="83"/>
      <c r="L46" s="174"/>
      <c r="M46" s="174"/>
    </row>
    <row r="47" spans="1:13" ht="15" thickBot="1" x14ac:dyDescent="0.25">
      <c r="A47" s="84" t="s">
        <v>98</v>
      </c>
      <c r="B47" s="156"/>
      <c r="C47" s="85"/>
      <c r="D47" s="86" t="s">
        <v>99</v>
      </c>
      <c r="E47" s="86"/>
      <c r="F47" s="86"/>
      <c r="G47" s="86"/>
      <c r="H47" s="86"/>
      <c r="I47" s="86"/>
      <c r="J47" s="86"/>
      <c r="K47" s="86"/>
      <c r="L47" s="175"/>
      <c r="M47" s="175"/>
    </row>
    <row r="48" spans="1:13" ht="15" thickBot="1" x14ac:dyDescent="0.25">
      <c r="A48" s="35" t="s">
        <v>100</v>
      </c>
      <c r="B48" s="87"/>
      <c r="C48" s="87"/>
      <c r="D48" s="64" t="s">
        <v>15</v>
      </c>
      <c r="E48" s="64"/>
      <c r="F48" s="64"/>
      <c r="G48" s="64"/>
      <c r="H48" s="64"/>
      <c r="I48" s="64"/>
      <c r="J48" s="64"/>
      <c r="K48" s="64"/>
      <c r="L48" s="167"/>
      <c r="M48" s="167"/>
    </row>
    <row r="49" spans="1:13" ht="14.25" x14ac:dyDescent="0.2">
      <c r="A49" s="88" t="s">
        <v>101</v>
      </c>
      <c r="B49" s="103"/>
      <c r="C49" s="90"/>
      <c r="D49" s="38" t="s">
        <v>16</v>
      </c>
      <c r="E49" s="38"/>
      <c r="F49" s="38"/>
      <c r="G49" s="38"/>
      <c r="H49" s="38"/>
      <c r="I49" s="38"/>
      <c r="J49" s="38"/>
      <c r="K49" s="38"/>
      <c r="L49" s="160"/>
      <c r="M49" s="160"/>
    </row>
    <row r="50" spans="1:13" ht="13.5" x14ac:dyDescent="0.2">
      <c r="A50" s="91"/>
      <c r="B50" s="148" t="s">
        <v>102</v>
      </c>
      <c r="C50" s="92"/>
      <c r="D50" s="93" t="s">
        <v>103</v>
      </c>
      <c r="E50" s="93"/>
      <c r="F50" s="93"/>
      <c r="G50" s="93"/>
      <c r="H50" s="93"/>
      <c r="I50" s="93"/>
      <c r="J50" s="93"/>
      <c r="K50" s="93"/>
      <c r="L50" s="176"/>
      <c r="M50" s="176"/>
    </row>
    <row r="51" spans="1:13" ht="13.5" x14ac:dyDescent="0.2">
      <c r="A51" s="91"/>
      <c r="B51" s="148" t="s">
        <v>104</v>
      </c>
      <c r="C51" s="92"/>
      <c r="D51" s="93" t="s">
        <v>223</v>
      </c>
      <c r="E51" s="93"/>
      <c r="F51" s="93"/>
      <c r="G51" s="93"/>
      <c r="H51" s="93"/>
      <c r="I51" s="93"/>
      <c r="J51" s="93"/>
      <c r="K51" s="93"/>
      <c r="L51" s="176"/>
      <c r="M51" s="176"/>
    </row>
    <row r="52" spans="1:13" x14ac:dyDescent="0.2">
      <c r="A52" s="94"/>
      <c r="B52" s="95"/>
      <c r="C52" s="28" t="s">
        <v>105</v>
      </c>
      <c r="D52" s="26" t="s">
        <v>224</v>
      </c>
      <c r="E52" s="26"/>
      <c r="F52" s="26"/>
      <c r="G52" s="26"/>
      <c r="H52" s="26"/>
      <c r="I52" s="26"/>
      <c r="J52" s="26"/>
      <c r="K52" s="26"/>
      <c r="L52" s="177"/>
      <c r="M52" s="177"/>
    </row>
    <row r="53" spans="1:13" x14ac:dyDescent="0.2">
      <c r="A53" s="94"/>
      <c r="B53" s="95"/>
      <c r="C53" s="28" t="s">
        <v>200</v>
      </c>
      <c r="D53" s="26" t="s">
        <v>225</v>
      </c>
      <c r="E53" s="26"/>
      <c r="F53" s="26"/>
      <c r="G53" s="26"/>
      <c r="H53" s="26"/>
      <c r="I53" s="26"/>
      <c r="J53" s="26"/>
      <c r="K53" s="26"/>
      <c r="L53" s="177"/>
      <c r="M53" s="177"/>
    </row>
    <row r="54" spans="1:13" ht="14.25" thickBot="1" x14ac:dyDescent="0.25">
      <c r="A54" s="28"/>
      <c r="B54" s="148" t="s">
        <v>106</v>
      </c>
      <c r="C54" s="92"/>
      <c r="D54" s="93" t="s">
        <v>226</v>
      </c>
      <c r="E54" s="93"/>
      <c r="F54" s="93"/>
      <c r="G54" s="93"/>
      <c r="H54" s="93"/>
      <c r="I54" s="93"/>
      <c r="J54" s="93"/>
      <c r="K54" s="93"/>
      <c r="L54" s="176"/>
      <c r="M54" s="176"/>
    </row>
    <row r="55" spans="1:13" ht="14.25" x14ac:dyDescent="0.2">
      <c r="A55" s="88" t="s">
        <v>107</v>
      </c>
      <c r="B55" s="89"/>
      <c r="C55" s="90"/>
      <c r="D55" s="98" t="s">
        <v>30</v>
      </c>
      <c r="E55" s="98"/>
      <c r="F55" s="98"/>
      <c r="G55" s="98"/>
      <c r="H55" s="98"/>
      <c r="I55" s="98"/>
      <c r="J55" s="98"/>
      <c r="K55" s="98"/>
      <c r="L55" s="178"/>
      <c r="M55" s="178"/>
    </row>
    <row r="56" spans="1:13" ht="13.5" x14ac:dyDescent="0.2">
      <c r="A56" s="91"/>
      <c r="B56" s="149" t="s">
        <v>108</v>
      </c>
      <c r="C56" s="99"/>
      <c r="D56" s="41" t="s">
        <v>109</v>
      </c>
      <c r="E56" s="41"/>
      <c r="F56" s="41"/>
      <c r="G56" s="41"/>
      <c r="H56" s="41"/>
      <c r="I56" s="41"/>
      <c r="J56" s="41"/>
      <c r="K56" s="41"/>
      <c r="L56" s="161"/>
      <c r="M56" s="161"/>
    </row>
    <row r="57" spans="1:13" ht="27" x14ac:dyDescent="0.2">
      <c r="A57" s="91"/>
      <c r="B57" s="149"/>
      <c r="C57" s="28" t="s">
        <v>233</v>
      </c>
      <c r="D57" s="41" t="s">
        <v>111</v>
      </c>
      <c r="E57" s="41"/>
      <c r="F57" s="41"/>
      <c r="G57" s="41"/>
      <c r="H57" s="41"/>
      <c r="I57" s="41"/>
      <c r="J57" s="41"/>
      <c r="K57" s="41"/>
      <c r="L57" s="161"/>
      <c r="M57" s="161"/>
    </row>
    <row r="58" spans="1:13" ht="13.5" x14ac:dyDescent="0.2">
      <c r="A58" s="100"/>
      <c r="B58" s="149"/>
      <c r="C58" s="28" t="s">
        <v>234</v>
      </c>
      <c r="D58" s="41" t="s">
        <v>112</v>
      </c>
      <c r="E58" s="41"/>
      <c r="F58" s="41"/>
      <c r="G58" s="41"/>
      <c r="H58" s="41"/>
      <c r="I58" s="41"/>
      <c r="J58" s="41"/>
      <c r="K58" s="41"/>
      <c r="L58" s="161"/>
      <c r="M58" s="161"/>
    </row>
    <row r="59" spans="1:13" ht="13.5" x14ac:dyDescent="0.2">
      <c r="A59" s="100"/>
      <c r="B59" s="149"/>
      <c r="C59" s="28" t="s">
        <v>235</v>
      </c>
      <c r="D59" s="41" t="s">
        <v>218</v>
      </c>
      <c r="E59" s="41"/>
      <c r="F59" s="41"/>
      <c r="G59" s="41"/>
      <c r="H59" s="41"/>
      <c r="I59" s="41"/>
      <c r="J59" s="41"/>
      <c r="K59" s="41"/>
      <c r="L59" s="161"/>
      <c r="M59" s="161"/>
    </row>
    <row r="60" spans="1:13" ht="15" x14ac:dyDescent="0.25">
      <c r="A60" s="101"/>
      <c r="B60" s="149" t="s">
        <v>110</v>
      </c>
      <c r="C60" s="99"/>
      <c r="D60" s="41" t="s">
        <v>113</v>
      </c>
      <c r="E60" s="41"/>
      <c r="F60" s="41"/>
      <c r="G60" s="41"/>
      <c r="H60" s="41"/>
      <c r="I60" s="41"/>
      <c r="J60" s="41"/>
      <c r="K60" s="41"/>
      <c r="L60" s="161"/>
      <c r="M60" s="161"/>
    </row>
    <row r="61" spans="1:13" ht="14.25" x14ac:dyDescent="0.2">
      <c r="A61" s="102" t="s">
        <v>114</v>
      </c>
      <c r="B61" s="103"/>
      <c r="C61" s="99"/>
      <c r="D61" s="104" t="s">
        <v>41</v>
      </c>
      <c r="E61" s="104"/>
      <c r="F61" s="104"/>
      <c r="G61" s="104"/>
      <c r="H61" s="104"/>
      <c r="I61" s="104"/>
      <c r="J61" s="104"/>
      <c r="K61" s="104"/>
      <c r="L61" s="179"/>
      <c r="M61" s="179"/>
    </row>
    <row r="62" spans="1:13" ht="13.5" x14ac:dyDescent="0.2">
      <c r="A62" s="97"/>
      <c r="B62" s="148" t="s">
        <v>115</v>
      </c>
      <c r="C62" s="92"/>
      <c r="D62" s="93" t="s">
        <v>116</v>
      </c>
      <c r="E62" s="93"/>
      <c r="F62" s="93"/>
      <c r="G62" s="93"/>
      <c r="H62" s="93"/>
      <c r="I62" s="93"/>
      <c r="J62" s="93"/>
      <c r="K62" s="93"/>
      <c r="L62" s="176"/>
      <c r="M62" s="176"/>
    </row>
    <row r="63" spans="1:13" x14ac:dyDescent="0.2">
      <c r="A63" s="28"/>
      <c r="B63" s="96"/>
      <c r="C63" s="28" t="s">
        <v>117</v>
      </c>
      <c r="D63" s="25" t="s">
        <v>118</v>
      </c>
      <c r="E63" s="25"/>
      <c r="F63" s="25"/>
      <c r="G63" s="25"/>
      <c r="H63" s="25"/>
      <c r="I63" s="25"/>
      <c r="J63" s="25"/>
      <c r="K63" s="25"/>
      <c r="L63" s="165"/>
      <c r="M63" s="165"/>
    </row>
    <row r="64" spans="1:13" ht="24" x14ac:dyDescent="0.2">
      <c r="A64" s="28"/>
      <c r="B64" s="96"/>
      <c r="C64" s="28" t="s">
        <v>119</v>
      </c>
      <c r="D64" s="25" t="s">
        <v>211</v>
      </c>
      <c r="E64" s="25"/>
      <c r="F64" s="25"/>
      <c r="G64" s="25"/>
      <c r="H64" s="25"/>
      <c r="I64" s="25"/>
      <c r="J64" s="25"/>
      <c r="K64" s="25"/>
      <c r="L64" s="165"/>
      <c r="M64" s="165"/>
    </row>
    <row r="65" spans="1:13" x14ac:dyDescent="0.2">
      <c r="A65" s="28"/>
      <c r="B65" s="96"/>
      <c r="C65" s="28" t="s">
        <v>120</v>
      </c>
      <c r="D65" s="25" t="s">
        <v>209</v>
      </c>
      <c r="E65" s="25"/>
      <c r="F65" s="25"/>
      <c r="G65" s="25"/>
      <c r="H65" s="25"/>
      <c r="I65" s="25"/>
      <c r="J65" s="25"/>
      <c r="K65" s="25"/>
      <c r="L65" s="165"/>
      <c r="M65" s="165"/>
    </row>
    <row r="66" spans="1:13" ht="24" x14ac:dyDescent="0.2">
      <c r="A66" s="28"/>
      <c r="B66" s="96"/>
      <c r="C66" s="28" t="s">
        <v>121</v>
      </c>
      <c r="D66" s="25" t="s">
        <v>123</v>
      </c>
      <c r="E66" s="25"/>
      <c r="F66" s="25"/>
      <c r="G66" s="25"/>
      <c r="H66" s="25"/>
      <c r="I66" s="25"/>
      <c r="J66" s="25"/>
      <c r="K66" s="25"/>
      <c r="L66" s="165"/>
      <c r="M66" s="165"/>
    </row>
    <row r="67" spans="1:13" ht="24" x14ac:dyDescent="0.2">
      <c r="A67" s="28"/>
      <c r="B67" s="96"/>
      <c r="C67" s="28" t="s">
        <v>122</v>
      </c>
      <c r="D67" s="25" t="s">
        <v>207</v>
      </c>
      <c r="E67" s="25"/>
      <c r="F67" s="25"/>
      <c r="G67" s="25"/>
      <c r="H67" s="25"/>
      <c r="I67" s="25"/>
      <c r="J67" s="25"/>
      <c r="K67" s="25"/>
      <c r="L67" s="165"/>
      <c r="M67" s="165"/>
    </row>
    <row r="68" spans="1:13" ht="13.5" x14ac:dyDescent="0.2">
      <c r="A68" s="97"/>
      <c r="B68" s="148" t="s">
        <v>124</v>
      </c>
      <c r="C68" s="92"/>
      <c r="D68" s="93" t="s">
        <v>125</v>
      </c>
      <c r="E68" s="93"/>
      <c r="F68" s="93"/>
      <c r="G68" s="93"/>
      <c r="H68" s="93"/>
      <c r="I68" s="93"/>
      <c r="J68" s="93"/>
      <c r="K68" s="93"/>
      <c r="L68" s="176"/>
      <c r="M68" s="176"/>
    </row>
    <row r="69" spans="1:13" ht="24" x14ac:dyDescent="0.2">
      <c r="A69" s="28"/>
      <c r="B69" s="96"/>
      <c r="C69" s="28" t="s">
        <v>126</v>
      </c>
      <c r="D69" s="25" t="s">
        <v>127</v>
      </c>
      <c r="E69" s="25"/>
      <c r="F69" s="25"/>
      <c r="G69" s="25"/>
      <c r="H69" s="25"/>
      <c r="I69" s="25"/>
      <c r="J69" s="25"/>
      <c r="K69" s="25"/>
      <c r="L69" s="165"/>
      <c r="M69" s="165"/>
    </row>
    <row r="70" spans="1:13" ht="24" x14ac:dyDescent="0.2">
      <c r="A70" s="28"/>
      <c r="B70" s="96"/>
      <c r="C70" s="28" t="s">
        <v>128</v>
      </c>
      <c r="D70" s="25" t="s">
        <v>212</v>
      </c>
      <c r="E70" s="25"/>
      <c r="F70" s="25"/>
      <c r="G70" s="25"/>
      <c r="H70" s="25"/>
      <c r="I70" s="25"/>
      <c r="J70" s="25"/>
      <c r="K70" s="25"/>
      <c r="L70" s="165"/>
      <c r="M70" s="165"/>
    </row>
    <row r="71" spans="1:13" ht="24" x14ac:dyDescent="0.2">
      <c r="A71" s="28"/>
      <c r="B71" s="96"/>
      <c r="C71" s="28" t="s">
        <v>129</v>
      </c>
      <c r="D71" s="25" t="s">
        <v>210</v>
      </c>
      <c r="E71" s="25"/>
      <c r="F71" s="25"/>
      <c r="G71" s="25"/>
      <c r="H71" s="25"/>
      <c r="I71" s="25"/>
      <c r="J71" s="25"/>
      <c r="K71" s="25"/>
      <c r="L71" s="165"/>
      <c r="M71" s="165"/>
    </row>
    <row r="72" spans="1:13" ht="24" x14ac:dyDescent="0.2">
      <c r="A72" s="28"/>
      <c r="B72" s="96"/>
      <c r="C72" s="28" t="s">
        <v>130</v>
      </c>
      <c r="D72" s="25" t="s">
        <v>132</v>
      </c>
      <c r="E72" s="25"/>
      <c r="F72" s="25"/>
      <c r="G72" s="25"/>
      <c r="H72" s="25"/>
      <c r="I72" s="25"/>
      <c r="J72" s="25"/>
      <c r="K72" s="25"/>
      <c r="L72" s="165"/>
      <c r="M72" s="165"/>
    </row>
    <row r="73" spans="1:13" ht="24" x14ac:dyDescent="0.2">
      <c r="A73" s="28"/>
      <c r="B73" s="96"/>
      <c r="C73" s="28" t="s">
        <v>131</v>
      </c>
      <c r="D73" s="25" t="s">
        <v>208</v>
      </c>
      <c r="E73" s="25"/>
      <c r="F73" s="25"/>
      <c r="G73" s="25"/>
      <c r="H73" s="25"/>
      <c r="I73" s="25"/>
      <c r="J73" s="25"/>
      <c r="K73" s="25"/>
      <c r="L73" s="165"/>
      <c r="M73" s="165"/>
    </row>
    <row r="74" spans="1:13" ht="14.25" thickBot="1" x14ac:dyDescent="0.25">
      <c r="A74" s="28"/>
      <c r="B74" s="148" t="s">
        <v>236</v>
      </c>
      <c r="C74" s="28"/>
      <c r="D74" s="93" t="s">
        <v>237</v>
      </c>
      <c r="E74" s="93"/>
      <c r="F74" s="93"/>
      <c r="G74" s="93"/>
      <c r="H74" s="93"/>
      <c r="I74" s="93"/>
      <c r="J74" s="93"/>
      <c r="K74" s="93"/>
      <c r="L74" s="176"/>
      <c r="M74" s="176"/>
    </row>
    <row r="75" spans="1:13" ht="14.25" x14ac:dyDescent="0.2">
      <c r="A75" s="88" t="s">
        <v>133</v>
      </c>
      <c r="B75" s="90"/>
      <c r="C75" s="105"/>
      <c r="D75" s="64" t="s">
        <v>213</v>
      </c>
      <c r="E75" s="64"/>
      <c r="F75" s="64"/>
      <c r="G75" s="64"/>
      <c r="H75" s="64"/>
      <c r="I75" s="64"/>
      <c r="J75" s="64"/>
      <c r="K75" s="64"/>
      <c r="L75" s="167"/>
      <c r="M75" s="167"/>
    </row>
    <row r="76" spans="1:13" ht="13.5" x14ac:dyDescent="0.2">
      <c r="A76" s="97"/>
      <c r="B76" s="150" t="s">
        <v>134</v>
      </c>
      <c r="C76" s="106"/>
      <c r="D76" s="74" t="s">
        <v>135</v>
      </c>
      <c r="E76" s="74"/>
      <c r="F76" s="74"/>
      <c r="G76" s="74"/>
      <c r="H76" s="74"/>
      <c r="I76" s="74"/>
      <c r="J76" s="74"/>
      <c r="K76" s="74"/>
      <c r="L76" s="171"/>
      <c r="M76" s="171"/>
    </row>
    <row r="77" spans="1:13" x14ac:dyDescent="0.2">
      <c r="A77" s="28"/>
      <c r="B77" s="28"/>
      <c r="C77" s="107" t="s">
        <v>136</v>
      </c>
      <c r="D77" s="69" t="s">
        <v>31</v>
      </c>
      <c r="E77" s="69"/>
      <c r="F77" s="69"/>
      <c r="G77" s="69"/>
      <c r="H77" s="69"/>
      <c r="I77" s="69"/>
      <c r="J77" s="69"/>
      <c r="K77" s="69"/>
      <c r="L77" s="169"/>
      <c r="M77" s="169"/>
    </row>
    <row r="78" spans="1:13" x14ac:dyDescent="0.2">
      <c r="A78" s="28"/>
      <c r="B78" s="28"/>
      <c r="C78" s="107" t="s">
        <v>137</v>
      </c>
      <c r="D78" s="69" t="s">
        <v>138</v>
      </c>
      <c r="E78" s="69"/>
      <c r="F78" s="69"/>
      <c r="G78" s="69"/>
      <c r="H78" s="69"/>
      <c r="I78" s="69"/>
      <c r="J78" s="69"/>
      <c r="K78" s="69"/>
      <c r="L78" s="169"/>
      <c r="M78" s="169"/>
    </row>
    <row r="79" spans="1:13" ht="27" x14ac:dyDescent="0.2">
      <c r="A79" s="28"/>
      <c r="B79" s="150" t="s">
        <v>139</v>
      </c>
      <c r="C79" s="107"/>
      <c r="D79" s="74" t="s">
        <v>140</v>
      </c>
      <c r="E79" s="74"/>
      <c r="F79" s="74"/>
      <c r="G79" s="74"/>
      <c r="H79" s="74"/>
      <c r="I79" s="74"/>
      <c r="J79" s="74"/>
      <c r="K79" s="74"/>
      <c r="L79" s="171"/>
      <c r="M79" s="171"/>
    </row>
    <row r="80" spans="1:13" ht="27" x14ac:dyDescent="0.2">
      <c r="A80" s="91"/>
      <c r="B80" s="150" t="s">
        <v>141</v>
      </c>
      <c r="C80" s="106"/>
      <c r="D80" s="74" t="s">
        <v>142</v>
      </c>
      <c r="E80" s="74"/>
      <c r="F80" s="74"/>
      <c r="G80" s="74"/>
      <c r="H80" s="74"/>
      <c r="I80" s="74"/>
      <c r="J80" s="74"/>
      <c r="K80" s="74"/>
      <c r="L80" s="171"/>
      <c r="M80" s="171"/>
    </row>
    <row r="81" spans="1:13" ht="27" x14ac:dyDescent="0.2">
      <c r="A81" s="91"/>
      <c r="B81" s="150" t="s">
        <v>143</v>
      </c>
      <c r="C81" s="106"/>
      <c r="D81" s="74" t="s">
        <v>144</v>
      </c>
      <c r="E81" s="74"/>
      <c r="F81" s="74"/>
      <c r="G81" s="74"/>
      <c r="H81" s="74"/>
      <c r="I81" s="74"/>
      <c r="J81" s="74"/>
      <c r="K81" s="74"/>
      <c r="L81" s="171"/>
      <c r="M81" s="171"/>
    </row>
    <row r="82" spans="1:13" ht="27" x14ac:dyDescent="0.2">
      <c r="A82" s="91"/>
      <c r="B82" s="150" t="s">
        <v>145</v>
      </c>
      <c r="C82" s="106"/>
      <c r="D82" s="74" t="s">
        <v>146</v>
      </c>
      <c r="E82" s="74"/>
      <c r="F82" s="74"/>
      <c r="G82" s="74"/>
      <c r="H82" s="74"/>
      <c r="I82" s="74"/>
      <c r="J82" s="74"/>
      <c r="K82" s="74"/>
      <c r="L82" s="171"/>
      <c r="M82" s="171"/>
    </row>
    <row r="83" spans="1:13" ht="27" x14ac:dyDescent="0.2">
      <c r="A83" s="91"/>
      <c r="B83" s="150" t="s">
        <v>147</v>
      </c>
      <c r="C83" s="106"/>
      <c r="D83" s="74" t="s">
        <v>148</v>
      </c>
      <c r="E83" s="74"/>
      <c r="F83" s="74"/>
      <c r="G83" s="74"/>
      <c r="H83" s="74"/>
      <c r="I83" s="74"/>
      <c r="J83" s="74"/>
      <c r="K83" s="74"/>
      <c r="L83" s="171"/>
      <c r="M83" s="171"/>
    </row>
    <row r="84" spans="1:13" ht="27.75" thickBot="1" x14ac:dyDescent="0.25">
      <c r="A84" s="108"/>
      <c r="B84" s="151" t="s">
        <v>149</v>
      </c>
      <c r="C84" s="109"/>
      <c r="D84" s="110" t="s">
        <v>150</v>
      </c>
      <c r="E84" s="110"/>
      <c r="F84" s="110"/>
      <c r="G84" s="110"/>
      <c r="H84" s="110"/>
      <c r="I84" s="110"/>
      <c r="J84" s="110"/>
      <c r="K84" s="110"/>
      <c r="L84" s="180"/>
      <c r="M84" s="180"/>
    </row>
    <row r="85" spans="1:13" ht="14.25" x14ac:dyDescent="0.2">
      <c r="A85" s="88" t="s">
        <v>151</v>
      </c>
      <c r="B85" s="90"/>
      <c r="C85" s="105"/>
      <c r="D85" s="38" t="s">
        <v>214</v>
      </c>
      <c r="E85" s="38"/>
      <c r="F85" s="38"/>
      <c r="G85" s="38"/>
      <c r="H85" s="38"/>
      <c r="I85" s="38"/>
      <c r="J85" s="38"/>
      <c r="K85" s="38"/>
      <c r="L85" s="160"/>
      <c r="M85" s="160"/>
    </row>
    <row r="86" spans="1:13" ht="13.5" x14ac:dyDescent="0.2">
      <c r="A86" s="91"/>
      <c r="B86" s="150" t="s">
        <v>152</v>
      </c>
      <c r="C86" s="106"/>
      <c r="D86" s="93" t="s">
        <v>153</v>
      </c>
      <c r="E86" s="93"/>
      <c r="F86" s="93"/>
      <c r="G86" s="93"/>
      <c r="H86" s="93"/>
      <c r="I86" s="93"/>
      <c r="J86" s="93"/>
      <c r="K86" s="93"/>
      <c r="L86" s="176"/>
      <c r="M86" s="176"/>
    </row>
    <row r="87" spans="1:13" ht="13.5" x14ac:dyDescent="0.2">
      <c r="A87" s="91"/>
      <c r="B87" s="150" t="s">
        <v>154</v>
      </c>
      <c r="C87" s="106"/>
      <c r="D87" s="93" t="s">
        <v>155</v>
      </c>
      <c r="E87" s="93"/>
      <c r="F87" s="93"/>
      <c r="G87" s="93"/>
      <c r="H87" s="93"/>
      <c r="I87" s="93"/>
      <c r="J87" s="93"/>
      <c r="K87" s="93"/>
      <c r="L87" s="176"/>
      <c r="M87" s="176"/>
    </row>
    <row r="88" spans="1:13" ht="27" x14ac:dyDescent="0.2">
      <c r="A88" s="91"/>
      <c r="B88" s="150" t="s">
        <v>156</v>
      </c>
      <c r="C88" s="106"/>
      <c r="D88" s="93" t="s">
        <v>157</v>
      </c>
      <c r="E88" s="93"/>
      <c r="F88" s="93"/>
      <c r="G88" s="93"/>
      <c r="H88" s="93"/>
      <c r="I88" s="93"/>
      <c r="J88" s="93"/>
      <c r="K88" s="93"/>
      <c r="L88" s="176"/>
      <c r="M88" s="176"/>
    </row>
    <row r="89" spans="1:13" ht="13.5" x14ac:dyDescent="0.2">
      <c r="A89" s="91"/>
      <c r="B89" s="150" t="s">
        <v>158</v>
      </c>
      <c r="C89" s="106"/>
      <c r="D89" s="93" t="s">
        <v>159</v>
      </c>
      <c r="E89" s="93"/>
      <c r="F89" s="93"/>
      <c r="G89" s="93"/>
      <c r="H89" s="93"/>
      <c r="I89" s="93"/>
      <c r="J89" s="93"/>
      <c r="K89" s="93"/>
      <c r="L89" s="176"/>
      <c r="M89" s="176"/>
    </row>
    <row r="90" spans="1:13" ht="27.75" thickBot="1" x14ac:dyDescent="0.25">
      <c r="A90" s="91"/>
      <c r="B90" s="150" t="s">
        <v>160</v>
      </c>
      <c r="C90" s="106"/>
      <c r="D90" s="93" t="s">
        <v>161</v>
      </c>
      <c r="E90" s="93"/>
      <c r="F90" s="93"/>
      <c r="G90" s="93"/>
      <c r="H90" s="93"/>
      <c r="I90" s="93"/>
      <c r="J90" s="93"/>
      <c r="K90" s="93"/>
      <c r="L90" s="176"/>
      <c r="M90" s="176"/>
    </row>
    <row r="91" spans="1:13" ht="14.25" x14ac:dyDescent="0.2">
      <c r="A91" s="88" t="s">
        <v>162</v>
      </c>
      <c r="B91" s="88"/>
      <c r="C91" s="111"/>
      <c r="D91" s="38" t="s">
        <v>215</v>
      </c>
      <c r="E91" s="38"/>
      <c r="F91" s="38"/>
      <c r="G91" s="38"/>
      <c r="H91" s="38"/>
      <c r="I91" s="38"/>
      <c r="J91" s="38"/>
      <c r="K91" s="38"/>
      <c r="L91" s="160"/>
      <c r="M91" s="160"/>
    </row>
    <row r="92" spans="1:13" ht="13.5" x14ac:dyDescent="0.2">
      <c r="A92" s="92"/>
      <c r="B92" s="150" t="s">
        <v>163</v>
      </c>
      <c r="C92" s="106"/>
      <c r="D92" s="93" t="s">
        <v>165</v>
      </c>
      <c r="E92" s="93"/>
      <c r="F92" s="93"/>
      <c r="G92" s="93"/>
      <c r="H92" s="93"/>
      <c r="I92" s="93"/>
      <c r="J92" s="93"/>
      <c r="K92" s="93"/>
      <c r="L92" s="176"/>
      <c r="M92" s="176"/>
    </row>
    <row r="93" spans="1:13" ht="13.5" x14ac:dyDescent="0.2">
      <c r="A93" s="92"/>
      <c r="B93" s="150" t="s">
        <v>164</v>
      </c>
      <c r="C93" s="106"/>
      <c r="D93" s="93" t="s">
        <v>167</v>
      </c>
      <c r="E93" s="93"/>
      <c r="F93" s="93"/>
      <c r="G93" s="93"/>
      <c r="H93" s="93"/>
      <c r="I93" s="93"/>
      <c r="J93" s="93"/>
      <c r="K93" s="93"/>
      <c r="L93" s="176"/>
      <c r="M93" s="176"/>
    </row>
    <row r="94" spans="1:13" ht="27" x14ac:dyDescent="0.2">
      <c r="A94" s="92"/>
      <c r="B94" s="150" t="s">
        <v>166</v>
      </c>
      <c r="C94" s="106"/>
      <c r="D94" s="93" t="s">
        <v>169</v>
      </c>
      <c r="E94" s="93"/>
      <c r="F94" s="93"/>
      <c r="G94" s="93"/>
      <c r="H94" s="93"/>
      <c r="I94" s="93"/>
      <c r="J94" s="93"/>
      <c r="K94" s="93"/>
      <c r="L94" s="176"/>
      <c r="M94" s="176"/>
    </row>
    <row r="95" spans="1:13" ht="13.5" x14ac:dyDescent="0.2">
      <c r="A95" s="92"/>
      <c r="B95" s="150" t="s">
        <v>168</v>
      </c>
      <c r="C95" s="106"/>
      <c r="D95" s="93" t="s">
        <v>171</v>
      </c>
      <c r="E95" s="93"/>
      <c r="F95" s="93"/>
      <c r="G95" s="93"/>
      <c r="H95" s="93"/>
      <c r="I95" s="93"/>
      <c r="J95" s="93"/>
      <c r="K95" s="93"/>
      <c r="L95" s="176"/>
      <c r="M95" s="176"/>
    </row>
    <row r="96" spans="1:13" ht="27" x14ac:dyDescent="0.2">
      <c r="A96" s="92"/>
      <c r="B96" s="150" t="s">
        <v>170</v>
      </c>
      <c r="C96" s="106"/>
      <c r="D96" s="93" t="s">
        <v>173</v>
      </c>
      <c r="E96" s="93"/>
      <c r="F96" s="93"/>
      <c r="G96" s="93"/>
      <c r="H96" s="93"/>
      <c r="I96" s="93"/>
      <c r="J96" s="93"/>
      <c r="K96" s="93"/>
      <c r="L96" s="176"/>
      <c r="M96" s="176"/>
    </row>
    <row r="97" spans="1:13" ht="27.75" thickBot="1" x14ac:dyDescent="0.25">
      <c r="A97" s="92"/>
      <c r="B97" s="150" t="s">
        <v>172</v>
      </c>
      <c r="C97" s="106"/>
      <c r="D97" s="93" t="s">
        <v>174</v>
      </c>
      <c r="E97" s="93"/>
      <c r="F97" s="93"/>
      <c r="G97" s="93"/>
      <c r="H97" s="93"/>
      <c r="I97" s="93"/>
      <c r="J97" s="93"/>
      <c r="K97" s="93"/>
      <c r="L97" s="176"/>
      <c r="M97" s="176"/>
    </row>
    <row r="98" spans="1:13" ht="15" thickBot="1" x14ac:dyDescent="0.25">
      <c r="A98" s="112" t="s">
        <v>175</v>
      </c>
      <c r="B98" s="113"/>
      <c r="C98" s="114"/>
      <c r="D98" s="48" t="s">
        <v>32</v>
      </c>
      <c r="E98" s="48"/>
      <c r="F98" s="48"/>
      <c r="G98" s="48"/>
      <c r="H98" s="48"/>
      <c r="I98" s="48"/>
      <c r="J98" s="48"/>
      <c r="K98" s="48"/>
      <c r="L98" s="163"/>
      <c r="M98" s="163"/>
    </row>
    <row r="99" spans="1:13" ht="15" thickBot="1" x14ac:dyDescent="0.25">
      <c r="A99" s="115" t="s">
        <v>176</v>
      </c>
      <c r="B99" s="116"/>
      <c r="C99" s="117"/>
      <c r="D99" s="118" t="s">
        <v>39</v>
      </c>
      <c r="E99" s="118"/>
      <c r="F99" s="118"/>
      <c r="G99" s="118"/>
      <c r="H99" s="118"/>
      <c r="I99" s="118"/>
      <c r="J99" s="118"/>
      <c r="K99" s="118"/>
      <c r="L99" s="181"/>
      <c r="M99" s="181"/>
    </row>
    <row r="100" spans="1:13" ht="16.5" thickBot="1" x14ac:dyDescent="0.25">
      <c r="A100" s="57">
        <v>29999</v>
      </c>
      <c r="B100" s="119"/>
      <c r="C100" s="119"/>
      <c r="D100" s="120" t="s">
        <v>35</v>
      </c>
      <c r="E100" s="120"/>
      <c r="F100" s="120"/>
      <c r="G100" s="120"/>
      <c r="H100" s="120"/>
      <c r="I100" s="120"/>
      <c r="J100" s="120"/>
      <c r="K100" s="120"/>
      <c r="L100" s="182"/>
      <c r="M100" s="182"/>
    </row>
    <row r="101" spans="1:13" ht="17.25" thickBot="1" x14ac:dyDescent="0.3">
      <c r="A101" s="405" t="s">
        <v>36</v>
      </c>
      <c r="B101" s="406"/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19"/>
    </row>
    <row r="102" spans="1:13" ht="14.25" x14ac:dyDescent="0.2">
      <c r="A102" s="88" t="s">
        <v>177</v>
      </c>
      <c r="B102" s="89"/>
      <c r="C102" s="121"/>
      <c r="D102" s="122" t="s">
        <v>17</v>
      </c>
      <c r="E102" s="122"/>
      <c r="F102" s="122"/>
      <c r="G102" s="122"/>
      <c r="H102" s="122"/>
      <c r="I102" s="122"/>
      <c r="J102" s="122"/>
      <c r="K102" s="122"/>
      <c r="L102" s="122"/>
      <c r="M102" s="122"/>
    </row>
    <row r="103" spans="1:13" ht="13.5" x14ac:dyDescent="0.2">
      <c r="A103" s="100"/>
      <c r="B103" s="148" t="s">
        <v>178</v>
      </c>
      <c r="C103" s="123"/>
      <c r="D103" s="124" t="s">
        <v>179</v>
      </c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1:13" ht="13.5" x14ac:dyDescent="0.2">
      <c r="A104" s="100"/>
      <c r="B104" s="148"/>
      <c r="C104" s="123" t="s">
        <v>238</v>
      </c>
      <c r="D104" s="124" t="s">
        <v>240</v>
      </c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1:13" ht="13.5" x14ac:dyDescent="0.2">
      <c r="A105" s="100"/>
      <c r="B105" s="148"/>
      <c r="C105" s="123" t="s">
        <v>239</v>
      </c>
      <c r="D105" s="124" t="s">
        <v>241</v>
      </c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1:13" ht="27.75" thickBot="1" x14ac:dyDescent="0.25">
      <c r="A106" s="100"/>
      <c r="B106" s="148" t="s">
        <v>180</v>
      </c>
      <c r="C106" s="123"/>
      <c r="D106" s="124" t="s">
        <v>242</v>
      </c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1:13" ht="14.25" x14ac:dyDescent="0.2">
      <c r="A107" s="88" t="s">
        <v>181</v>
      </c>
      <c r="B107" s="89"/>
      <c r="C107" s="121"/>
      <c r="D107" s="122" t="s">
        <v>18</v>
      </c>
      <c r="E107" s="122"/>
      <c r="F107" s="122"/>
      <c r="G107" s="122"/>
      <c r="H107" s="122"/>
      <c r="I107" s="122"/>
      <c r="J107" s="122"/>
      <c r="K107" s="122"/>
      <c r="L107" s="122"/>
      <c r="M107" s="122"/>
    </row>
    <row r="108" spans="1:13" ht="13.5" x14ac:dyDescent="0.2">
      <c r="A108" s="100"/>
      <c r="B108" s="148" t="s">
        <v>182</v>
      </c>
      <c r="C108" s="123"/>
      <c r="D108" s="124" t="s">
        <v>202</v>
      </c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1:13" ht="13.5" x14ac:dyDescent="0.2">
      <c r="A109" s="100"/>
      <c r="B109" s="148" t="s">
        <v>183</v>
      </c>
      <c r="C109" s="123"/>
      <c r="D109" s="124" t="s">
        <v>203</v>
      </c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1:13" ht="13.5" x14ac:dyDescent="0.2">
      <c r="A110" s="100"/>
      <c r="B110" s="148" t="s">
        <v>185</v>
      </c>
      <c r="C110" s="123"/>
      <c r="D110" s="124" t="s">
        <v>184</v>
      </c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1:13" ht="13.5" x14ac:dyDescent="0.2">
      <c r="A111" s="100"/>
      <c r="B111" s="148" t="s">
        <v>187</v>
      </c>
      <c r="C111" s="123"/>
      <c r="D111" s="124" t="s">
        <v>186</v>
      </c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ht="14.25" thickBot="1" x14ac:dyDescent="0.25">
      <c r="A112" s="125"/>
      <c r="B112" s="152" t="s">
        <v>201</v>
      </c>
      <c r="C112" s="126"/>
      <c r="D112" s="153" t="s">
        <v>219</v>
      </c>
      <c r="E112" s="153"/>
      <c r="F112" s="153"/>
      <c r="G112" s="153"/>
      <c r="H112" s="153"/>
      <c r="I112" s="153"/>
      <c r="J112" s="153"/>
      <c r="K112" s="153"/>
      <c r="L112" s="153"/>
      <c r="M112" s="153"/>
    </row>
    <row r="113" spans="1:13" ht="15" thickBot="1" x14ac:dyDescent="0.25">
      <c r="A113" s="127" t="s">
        <v>188</v>
      </c>
      <c r="B113" s="128"/>
      <c r="C113" s="129"/>
      <c r="D113" s="130" t="s">
        <v>19</v>
      </c>
      <c r="E113" s="130"/>
      <c r="F113" s="130"/>
      <c r="G113" s="130"/>
      <c r="H113" s="130"/>
      <c r="I113" s="130"/>
      <c r="J113" s="130"/>
      <c r="K113" s="130"/>
      <c r="L113" s="130"/>
      <c r="M113" s="130"/>
    </row>
    <row r="114" spans="1:13" ht="15" thickBot="1" x14ac:dyDescent="0.25">
      <c r="A114" s="112" t="s">
        <v>189</v>
      </c>
      <c r="B114" s="131"/>
      <c r="C114" s="132"/>
      <c r="D114" s="133" t="s">
        <v>20</v>
      </c>
      <c r="E114" s="133"/>
      <c r="F114" s="133"/>
      <c r="G114" s="133"/>
      <c r="H114" s="133"/>
      <c r="I114" s="133"/>
      <c r="J114" s="133"/>
      <c r="K114" s="133"/>
      <c r="L114" s="133"/>
      <c r="M114" s="133"/>
    </row>
    <row r="115" spans="1:13" ht="15" thickBot="1" x14ac:dyDescent="0.25">
      <c r="A115" s="127" t="s">
        <v>190</v>
      </c>
      <c r="B115" s="128"/>
      <c r="C115" s="129"/>
      <c r="D115" s="130" t="s">
        <v>40</v>
      </c>
      <c r="E115" s="130"/>
      <c r="F115" s="130"/>
      <c r="G115" s="130"/>
      <c r="H115" s="130"/>
      <c r="I115" s="130"/>
      <c r="J115" s="130"/>
      <c r="K115" s="130"/>
      <c r="L115" s="130"/>
      <c r="M115" s="130"/>
    </row>
    <row r="116" spans="1:13" ht="15" thickBot="1" x14ac:dyDescent="0.25">
      <c r="A116" s="112" t="s">
        <v>191</v>
      </c>
      <c r="B116" s="131"/>
      <c r="C116" s="132"/>
      <c r="D116" s="133" t="s">
        <v>243</v>
      </c>
      <c r="E116" s="133"/>
      <c r="F116" s="133"/>
      <c r="G116" s="133"/>
      <c r="H116" s="133"/>
      <c r="I116" s="133"/>
      <c r="J116" s="133"/>
      <c r="K116" s="133"/>
      <c r="L116" s="133"/>
      <c r="M116" s="133"/>
    </row>
    <row r="117" spans="1:13" ht="15" thickBot="1" x14ac:dyDescent="0.25">
      <c r="A117" s="127" t="s">
        <v>192</v>
      </c>
      <c r="B117" s="131"/>
      <c r="C117" s="132"/>
      <c r="D117" s="133" t="s">
        <v>216</v>
      </c>
      <c r="E117" s="133"/>
      <c r="F117" s="133"/>
      <c r="G117" s="133"/>
      <c r="H117" s="133"/>
      <c r="I117" s="133"/>
      <c r="J117" s="133"/>
      <c r="K117" s="133"/>
      <c r="L117" s="133"/>
      <c r="M117" s="133"/>
    </row>
    <row r="118" spans="1:13" ht="15" thickBot="1" x14ac:dyDescent="0.25">
      <c r="A118" s="112" t="s">
        <v>244</v>
      </c>
      <c r="B118" s="128"/>
      <c r="C118" s="129"/>
      <c r="D118" s="134" t="s">
        <v>193</v>
      </c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1:13" ht="16.5" thickBot="1" x14ac:dyDescent="0.25">
      <c r="A119" s="135">
        <v>39999</v>
      </c>
      <c r="B119" s="132"/>
      <c r="C119" s="113"/>
      <c r="D119" s="136" t="s">
        <v>37</v>
      </c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1:13" s="3" customFormat="1" ht="16.5" thickBot="1" x14ac:dyDescent="0.25">
      <c r="A120" s="184" t="s">
        <v>254</v>
      </c>
      <c r="B120" s="119"/>
      <c r="C120" s="113"/>
      <c r="D120" s="136" t="s">
        <v>253</v>
      </c>
      <c r="E120" s="21"/>
      <c r="F120" s="22"/>
      <c r="G120" s="22"/>
      <c r="H120" s="22"/>
      <c r="I120" s="21"/>
      <c r="J120" s="22"/>
      <c r="K120" s="22"/>
      <c r="L120" s="22"/>
      <c r="M120" s="21"/>
    </row>
    <row r="121" spans="1:13" ht="16.5" thickBot="1" x14ac:dyDescent="0.25">
      <c r="A121" s="55">
        <v>49999</v>
      </c>
      <c r="B121" s="55"/>
      <c r="C121" s="137"/>
      <c r="D121" s="138" t="s">
        <v>38</v>
      </c>
      <c r="E121" s="138"/>
      <c r="F121" s="138"/>
      <c r="G121" s="138"/>
      <c r="H121" s="138"/>
      <c r="I121" s="138"/>
      <c r="J121" s="138"/>
      <c r="K121" s="138"/>
      <c r="L121" s="138"/>
      <c r="M121" s="138"/>
    </row>
  </sheetData>
  <mergeCells count="17">
    <mergeCell ref="A101:L101"/>
    <mergeCell ref="F2:L2"/>
    <mergeCell ref="A7:C8"/>
    <mergeCell ref="D7:D8"/>
    <mergeCell ref="F7:F8"/>
    <mergeCell ref="H7:H8"/>
    <mergeCell ref="J7:J8"/>
    <mergeCell ref="L7:L8"/>
    <mergeCell ref="A28:L28"/>
    <mergeCell ref="I7:I8"/>
    <mergeCell ref="M7:M8"/>
    <mergeCell ref="D1:L1"/>
    <mergeCell ref="A9:L9"/>
    <mergeCell ref="K7:K8"/>
    <mergeCell ref="E7:E8"/>
    <mergeCell ref="A2:E2"/>
    <mergeCell ref="G7:G8"/>
  </mergeCell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4" zoomScale="75" workbookViewId="0">
      <selection activeCell="B20" sqref="B20"/>
    </sheetView>
  </sheetViews>
  <sheetFormatPr defaultColWidth="8.85546875" defaultRowHeight="12.75" x14ac:dyDescent="0.2"/>
  <cols>
    <col min="1" max="1" width="8.28515625" style="194" bestFit="1" customWidth="1"/>
    <col min="2" max="2" width="82" style="194" customWidth="1"/>
    <col min="3" max="3" width="13.42578125" style="194" customWidth="1"/>
    <col min="4" max="4" width="9.140625" style="194"/>
    <col min="5" max="5" width="83.42578125" style="194" customWidth="1"/>
    <col min="6" max="6" width="13.28515625" style="194" customWidth="1"/>
    <col min="7" max="7" width="9.140625" style="194"/>
    <col min="8" max="8" width="70.42578125" style="194" customWidth="1"/>
    <col min="9" max="9" width="13.42578125" style="194" customWidth="1"/>
    <col min="10" max="256" width="9.140625" style="194"/>
    <col min="257" max="257" width="4.42578125" style="194" customWidth="1"/>
    <col min="258" max="258" width="82" style="194" customWidth="1"/>
    <col min="259" max="259" width="19.140625" style="194" customWidth="1"/>
    <col min="260" max="512" width="9.140625" style="194"/>
    <col min="513" max="513" width="4.42578125" style="194" customWidth="1"/>
    <col min="514" max="514" width="82" style="194" customWidth="1"/>
    <col min="515" max="515" width="19.140625" style="194" customWidth="1"/>
    <col min="516" max="768" width="9.140625" style="194"/>
    <col min="769" max="769" width="4.42578125" style="194" customWidth="1"/>
    <col min="770" max="770" width="82" style="194" customWidth="1"/>
    <col min="771" max="771" width="19.140625" style="194" customWidth="1"/>
    <col min="772" max="1024" width="9.140625" style="194"/>
    <col min="1025" max="1025" width="4.42578125" style="194" customWidth="1"/>
    <col min="1026" max="1026" width="82" style="194" customWidth="1"/>
    <col min="1027" max="1027" width="19.140625" style="194" customWidth="1"/>
    <col min="1028" max="1280" width="9.140625" style="194"/>
    <col min="1281" max="1281" width="4.42578125" style="194" customWidth="1"/>
    <col min="1282" max="1282" width="82" style="194" customWidth="1"/>
    <col min="1283" max="1283" width="19.140625" style="194" customWidth="1"/>
    <col min="1284" max="1536" width="9.140625" style="194"/>
    <col min="1537" max="1537" width="4.42578125" style="194" customWidth="1"/>
    <col min="1538" max="1538" width="82" style="194" customWidth="1"/>
    <col min="1539" max="1539" width="19.140625" style="194" customWidth="1"/>
    <col min="1540" max="1792" width="9.140625" style="194"/>
    <col min="1793" max="1793" width="4.42578125" style="194" customWidth="1"/>
    <col min="1794" max="1794" width="82" style="194" customWidth="1"/>
    <col min="1795" max="1795" width="19.140625" style="194" customWidth="1"/>
    <col min="1796" max="2048" width="9.140625" style="194"/>
    <col min="2049" max="2049" width="4.42578125" style="194" customWidth="1"/>
    <col min="2050" max="2050" width="82" style="194" customWidth="1"/>
    <col min="2051" max="2051" width="19.140625" style="194" customWidth="1"/>
    <col min="2052" max="2304" width="9.140625" style="194"/>
    <col min="2305" max="2305" width="4.42578125" style="194" customWidth="1"/>
    <col min="2306" max="2306" width="82" style="194" customWidth="1"/>
    <col min="2307" max="2307" width="19.140625" style="194" customWidth="1"/>
    <col min="2308" max="2560" width="9.140625" style="194"/>
    <col min="2561" max="2561" width="4.42578125" style="194" customWidth="1"/>
    <col min="2562" max="2562" width="82" style="194" customWidth="1"/>
    <col min="2563" max="2563" width="19.140625" style="194" customWidth="1"/>
    <col min="2564" max="2816" width="9.140625" style="194"/>
    <col min="2817" max="2817" width="4.42578125" style="194" customWidth="1"/>
    <col min="2818" max="2818" width="82" style="194" customWidth="1"/>
    <col min="2819" max="2819" width="19.140625" style="194" customWidth="1"/>
    <col min="2820" max="3072" width="9.140625" style="194"/>
    <col min="3073" max="3073" width="4.42578125" style="194" customWidth="1"/>
    <col min="3074" max="3074" width="82" style="194" customWidth="1"/>
    <col min="3075" max="3075" width="19.140625" style="194" customWidth="1"/>
    <col min="3076" max="3328" width="9.140625" style="194"/>
    <col min="3329" max="3329" width="4.42578125" style="194" customWidth="1"/>
    <col min="3330" max="3330" width="82" style="194" customWidth="1"/>
    <col min="3331" max="3331" width="19.140625" style="194" customWidth="1"/>
    <col min="3332" max="3584" width="9.140625" style="194"/>
    <col min="3585" max="3585" width="4.42578125" style="194" customWidth="1"/>
    <col min="3586" max="3586" width="82" style="194" customWidth="1"/>
    <col min="3587" max="3587" width="19.140625" style="194" customWidth="1"/>
    <col min="3588" max="3840" width="9.140625" style="194"/>
    <col min="3841" max="3841" width="4.42578125" style="194" customWidth="1"/>
    <col min="3842" max="3842" width="82" style="194" customWidth="1"/>
    <col min="3843" max="3843" width="19.140625" style="194" customWidth="1"/>
    <col min="3844" max="4096" width="9.140625" style="194"/>
    <col min="4097" max="4097" width="4.42578125" style="194" customWidth="1"/>
    <col min="4098" max="4098" width="82" style="194" customWidth="1"/>
    <col min="4099" max="4099" width="19.140625" style="194" customWidth="1"/>
    <col min="4100" max="4352" width="9.140625" style="194"/>
    <col min="4353" max="4353" width="4.42578125" style="194" customWidth="1"/>
    <col min="4354" max="4354" width="82" style="194" customWidth="1"/>
    <col min="4355" max="4355" width="19.140625" style="194" customWidth="1"/>
    <col min="4356" max="4608" width="9.140625" style="194"/>
    <col min="4609" max="4609" width="4.42578125" style="194" customWidth="1"/>
    <col min="4610" max="4610" width="82" style="194" customWidth="1"/>
    <col min="4611" max="4611" width="19.140625" style="194" customWidth="1"/>
    <col min="4612" max="4864" width="9.140625" style="194"/>
    <col min="4865" max="4865" width="4.42578125" style="194" customWidth="1"/>
    <col min="4866" max="4866" width="82" style="194" customWidth="1"/>
    <col min="4867" max="4867" width="19.140625" style="194" customWidth="1"/>
    <col min="4868" max="5120" width="9.140625" style="194"/>
    <col min="5121" max="5121" width="4.42578125" style="194" customWidth="1"/>
    <col min="5122" max="5122" width="82" style="194" customWidth="1"/>
    <col min="5123" max="5123" width="19.140625" style="194" customWidth="1"/>
    <col min="5124" max="5376" width="9.140625" style="194"/>
    <col min="5377" max="5377" width="4.42578125" style="194" customWidth="1"/>
    <col min="5378" max="5378" width="82" style="194" customWidth="1"/>
    <col min="5379" max="5379" width="19.140625" style="194" customWidth="1"/>
    <col min="5380" max="5632" width="9.140625" style="194"/>
    <col min="5633" max="5633" width="4.42578125" style="194" customWidth="1"/>
    <col min="5634" max="5634" width="82" style="194" customWidth="1"/>
    <col min="5635" max="5635" width="19.140625" style="194" customWidth="1"/>
    <col min="5636" max="5888" width="9.140625" style="194"/>
    <col min="5889" max="5889" width="4.42578125" style="194" customWidth="1"/>
    <col min="5890" max="5890" width="82" style="194" customWidth="1"/>
    <col min="5891" max="5891" width="19.140625" style="194" customWidth="1"/>
    <col min="5892" max="6144" width="9.140625" style="194"/>
    <col min="6145" max="6145" width="4.42578125" style="194" customWidth="1"/>
    <col min="6146" max="6146" width="82" style="194" customWidth="1"/>
    <col min="6147" max="6147" width="19.140625" style="194" customWidth="1"/>
    <col min="6148" max="6400" width="9.140625" style="194"/>
    <col min="6401" max="6401" width="4.42578125" style="194" customWidth="1"/>
    <col min="6402" max="6402" width="82" style="194" customWidth="1"/>
    <col min="6403" max="6403" width="19.140625" style="194" customWidth="1"/>
    <col min="6404" max="6656" width="9.140625" style="194"/>
    <col min="6657" max="6657" width="4.42578125" style="194" customWidth="1"/>
    <col min="6658" max="6658" width="82" style="194" customWidth="1"/>
    <col min="6659" max="6659" width="19.140625" style="194" customWidth="1"/>
    <col min="6660" max="6912" width="9.140625" style="194"/>
    <col min="6913" max="6913" width="4.42578125" style="194" customWidth="1"/>
    <col min="6914" max="6914" width="82" style="194" customWidth="1"/>
    <col min="6915" max="6915" width="19.140625" style="194" customWidth="1"/>
    <col min="6916" max="7168" width="9.140625" style="194"/>
    <col min="7169" max="7169" width="4.42578125" style="194" customWidth="1"/>
    <col min="7170" max="7170" width="82" style="194" customWidth="1"/>
    <col min="7171" max="7171" width="19.140625" style="194" customWidth="1"/>
    <col min="7172" max="7424" width="9.140625" style="194"/>
    <col min="7425" max="7425" width="4.42578125" style="194" customWidth="1"/>
    <col min="7426" max="7426" width="82" style="194" customWidth="1"/>
    <col min="7427" max="7427" width="19.140625" style="194" customWidth="1"/>
    <col min="7428" max="7680" width="9.140625" style="194"/>
    <col min="7681" max="7681" width="4.42578125" style="194" customWidth="1"/>
    <col min="7682" max="7682" width="82" style="194" customWidth="1"/>
    <col min="7683" max="7683" width="19.140625" style="194" customWidth="1"/>
    <col min="7684" max="7936" width="9.140625" style="194"/>
    <col min="7937" max="7937" width="4.42578125" style="194" customWidth="1"/>
    <col min="7938" max="7938" width="82" style="194" customWidth="1"/>
    <col min="7939" max="7939" width="19.140625" style="194" customWidth="1"/>
    <col min="7940" max="8192" width="9.140625" style="194"/>
    <col min="8193" max="8193" width="4.42578125" style="194" customWidth="1"/>
    <col min="8194" max="8194" width="82" style="194" customWidth="1"/>
    <col min="8195" max="8195" width="19.140625" style="194" customWidth="1"/>
    <col min="8196" max="8448" width="9.140625" style="194"/>
    <col min="8449" max="8449" width="4.42578125" style="194" customWidth="1"/>
    <col min="8450" max="8450" width="82" style="194" customWidth="1"/>
    <col min="8451" max="8451" width="19.140625" style="194" customWidth="1"/>
    <col min="8452" max="8704" width="9.140625" style="194"/>
    <col min="8705" max="8705" width="4.42578125" style="194" customWidth="1"/>
    <col min="8706" max="8706" width="82" style="194" customWidth="1"/>
    <col min="8707" max="8707" width="19.140625" style="194" customWidth="1"/>
    <col min="8708" max="8960" width="9.140625" style="194"/>
    <col min="8961" max="8961" width="4.42578125" style="194" customWidth="1"/>
    <col min="8962" max="8962" width="82" style="194" customWidth="1"/>
    <col min="8963" max="8963" width="19.140625" style="194" customWidth="1"/>
    <col min="8964" max="9216" width="9.140625" style="194"/>
    <col min="9217" max="9217" width="4.42578125" style="194" customWidth="1"/>
    <col min="9218" max="9218" width="82" style="194" customWidth="1"/>
    <col min="9219" max="9219" width="19.140625" style="194" customWidth="1"/>
    <col min="9220" max="9472" width="9.140625" style="194"/>
    <col min="9473" max="9473" width="4.42578125" style="194" customWidth="1"/>
    <col min="9474" max="9474" width="82" style="194" customWidth="1"/>
    <col min="9475" max="9475" width="19.140625" style="194" customWidth="1"/>
    <col min="9476" max="9728" width="9.140625" style="194"/>
    <col min="9729" max="9729" width="4.42578125" style="194" customWidth="1"/>
    <col min="9730" max="9730" width="82" style="194" customWidth="1"/>
    <col min="9731" max="9731" width="19.140625" style="194" customWidth="1"/>
    <col min="9732" max="9984" width="9.140625" style="194"/>
    <col min="9985" max="9985" width="4.42578125" style="194" customWidth="1"/>
    <col min="9986" max="9986" width="82" style="194" customWidth="1"/>
    <col min="9987" max="9987" width="19.140625" style="194" customWidth="1"/>
    <col min="9988" max="10240" width="9.140625" style="194"/>
    <col min="10241" max="10241" width="4.42578125" style="194" customWidth="1"/>
    <col min="10242" max="10242" width="82" style="194" customWidth="1"/>
    <col min="10243" max="10243" width="19.140625" style="194" customWidth="1"/>
    <col min="10244" max="10496" width="9.140625" style="194"/>
    <col min="10497" max="10497" width="4.42578125" style="194" customWidth="1"/>
    <col min="10498" max="10498" width="82" style="194" customWidth="1"/>
    <col min="10499" max="10499" width="19.140625" style="194" customWidth="1"/>
    <col min="10500" max="10752" width="9.140625" style="194"/>
    <col min="10753" max="10753" width="4.42578125" style="194" customWidth="1"/>
    <col min="10754" max="10754" width="82" style="194" customWidth="1"/>
    <col min="10755" max="10755" width="19.140625" style="194" customWidth="1"/>
    <col min="10756" max="11008" width="9.140625" style="194"/>
    <col min="11009" max="11009" width="4.42578125" style="194" customWidth="1"/>
    <col min="11010" max="11010" width="82" style="194" customWidth="1"/>
    <col min="11011" max="11011" width="19.140625" style="194" customWidth="1"/>
    <col min="11012" max="11264" width="9.140625" style="194"/>
    <col min="11265" max="11265" width="4.42578125" style="194" customWidth="1"/>
    <col min="11266" max="11266" width="82" style="194" customWidth="1"/>
    <col min="11267" max="11267" width="19.140625" style="194" customWidth="1"/>
    <col min="11268" max="11520" width="9.140625" style="194"/>
    <col min="11521" max="11521" width="4.42578125" style="194" customWidth="1"/>
    <col min="11522" max="11522" width="82" style="194" customWidth="1"/>
    <col min="11523" max="11523" width="19.140625" style="194" customWidth="1"/>
    <col min="11524" max="11776" width="9.140625" style="194"/>
    <col min="11777" max="11777" width="4.42578125" style="194" customWidth="1"/>
    <col min="11778" max="11778" width="82" style="194" customWidth="1"/>
    <col min="11779" max="11779" width="19.140625" style="194" customWidth="1"/>
    <col min="11780" max="12032" width="9.140625" style="194"/>
    <col min="12033" max="12033" width="4.42578125" style="194" customWidth="1"/>
    <col min="12034" max="12034" width="82" style="194" customWidth="1"/>
    <col min="12035" max="12035" width="19.140625" style="194" customWidth="1"/>
    <col min="12036" max="12288" width="9.140625" style="194"/>
    <col min="12289" max="12289" width="4.42578125" style="194" customWidth="1"/>
    <col min="12290" max="12290" width="82" style="194" customWidth="1"/>
    <col min="12291" max="12291" width="19.140625" style="194" customWidth="1"/>
    <col min="12292" max="12544" width="9.140625" style="194"/>
    <col min="12545" max="12545" width="4.42578125" style="194" customWidth="1"/>
    <col min="12546" max="12546" width="82" style="194" customWidth="1"/>
    <col min="12547" max="12547" width="19.140625" style="194" customWidth="1"/>
    <col min="12548" max="12800" width="9.140625" style="194"/>
    <col min="12801" max="12801" width="4.42578125" style="194" customWidth="1"/>
    <col min="12802" max="12802" width="82" style="194" customWidth="1"/>
    <col min="12803" max="12803" width="19.140625" style="194" customWidth="1"/>
    <col min="12804" max="13056" width="9.140625" style="194"/>
    <col min="13057" max="13057" width="4.42578125" style="194" customWidth="1"/>
    <col min="13058" max="13058" width="82" style="194" customWidth="1"/>
    <col min="13059" max="13059" width="19.140625" style="194" customWidth="1"/>
    <col min="13060" max="13312" width="9.140625" style="194"/>
    <col min="13313" max="13313" width="4.42578125" style="194" customWidth="1"/>
    <col min="13314" max="13314" width="82" style="194" customWidth="1"/>
    <col min="13315" max="13315" width="19.140625" style="194" customWidth="1"/>
    <col min="13316" max="13568" width="9.140625" style="194"/>
    <col min="13569" max="13569" width="4.42578125" style="194" customWidth="1"/>
    <col min="13570" max="13570" width="82" style="194" customWidth="1"/>
    <col min="13571" max="13571" width="19.140625" style="194" customWidth="1"/>
    <col min="13572" max="13824" width="9.140625" style="194"/>
    <col min="13825" max="13825" width="4.42578125" style="194" customWidth="1"/>
    <col min="13826" max="13826" width="82" style="194" customWidth="1"/>
    <col min="13827" max="13827" width="19.140625" style="194" customWidth="1"/>
    <col min="13828" max="14080" width="9.140625" style="194"/>
    <col min="14081" max="14081" width="4.42578125" style="194" customWidth="1"/>
    <col min="14082" max="14082" width="82" style="194" customWidth="1"/>
    <col min="14083" max="14083" width="19.140625" style="194" customWidth="1"/>
    <col min="14084" max="14336" width="9.140625" style="194"/>
    <col min="14337" max="14337" width="4.42578125" style="194" customWidth="1"/>
    <col min="14338" max="14338" width="82" style="194" customWidth="1"/>
    <col min="14339" max="14339" width="19.140625" style="194" customWidth="1"/>
    <col min="14340" max="14592" width="9.140625" style="194"/>
    <col min="14593" max="14593" width="4.42578125" style="194" customWidth="1"/>
    <col min="14594" max="14594" width="82" style="194" customWidth="1"/>
    <col min="14595" max="14595" width="19.140625" style="194" customWidth="1"/>
    <col min="14596" max="14848" width="9.140625" style="194"/>
    <col min="14849" max="14849" width="4.42578125" style="194" customWidth="1"/>
    <col min="14850" max="14850" width="82" style="194" customWidth="1"/>
    <col min="14851" max="14851" width="19.140625" style="194" customWidth="1"/>
    <col min="14852" max="15104" width="9.140625" style="194"/>
    <col min="15105" max="15105" width="4.42578125" style="194" customWidth="1"/>
    <col min="15106" max="15106" width="82" style="194" customWidth="1"/>
    <col min="15107" max="15107" width="19.140625" style="194" customWidth="1"/>
    <col min="15108" max="15360" width="9.140625" style="194"/>
    <col min="15361" max="15361" width="4.42578125" style="194" customWidth="1"/>
    <col min="15362" max="15362" width="82" style="194" customWidth="1"/>
    <col min="15363" max="15363" width="19.140625" style="194" customWidth="1"/>
    <col min="15364" max="15616" width="9.140625" style="194"/>
    <col min="15617" max="15617" width="4.42578125" style="194" customWidth="1"/>
    <col min="15618" max="15618" width="82" style="194" customWidth="1"/>
    <col min="15619" max="15619" width="19.140625" style="194" customWidth="1"/>
    <col min="15620" max="15872" width="9.140625" style="194"/>
    <col min="15873" max="15873" width="4.42578125" style="194" customWidth="1"/>
    <col min="15874" max="15874" width="82" style="194" customWidth="1"/>
    <col min="15875" max="15875" width="19.140625" style="194" customWidth="1"/>
    <col min="15876" max="16128" width="9.140625" style="194"/>
    <col min="16129" max="16129" width="4.42578125" style="194" customWidth="1"/>
    <col min="16130" max="16130" width="82" style="194" customWidth="1"/>
    <col min="16131" max="16131" width="19.140625" style="194" customWidth="1"/>
    <col min="16132" max="16384" width="9.140625" style="194"/>
  </cols>
  <sheetData>
    <row r="1" spans="1:9" s="188" customFormat="1" ht="13.5" thickBot="1" x14ac:dyDescent="0.25">
      <c r="A1" s="187" t="s">
        <v>245</v>
      </c>
    </row>
    <row r="2" spans="1:9" s="189" customFormat="1" ht="41.25" customHeight="1" thickBot="1" x14ac:dyDescent="0.25">
      <c r="A2" s="454" t="s">
        <v>252</v>
      </c>
      <c r="B2" s="455"/>
      <c r="C2" s="455"/>
      <c r="D2" s="455"/>
      <c r="E2" s="455"/>
      <c r="F2" s="455"/>
      <c r="G2" s="455"/>
      <c r="H2" s="455"/>
      <c r="I2" s="456"/>
    </row>
    <row r="3" spans="1:9" s="188" customFormat="1" ht="28.5" customHeight="1" thickBot="1" x14ac:dyDescent="0.25">
      <c r="B3" s="190"/>
      <c r="C3" s="190"/>
    </row>
    <row r="4" spans="1:9" s="192" customFormat="1" ht="64.5" customHeight="1" thickBot="1" x14ac:dyDescent="0.25">
      <c r="A4" s="457">
        <v>19999</v>
      </c>
      <c r="B4" s="459" t="s">
        <v>231</v>
      </c>
      <c r="C4" s="191" t="s">
        <v>246</v>
      </c>
      <c r="D4" s="457">
        <v>29999</v>
      </c>
      <c r="E4" s="459" t="s">
        <v>35</v>
      </c>
      <c r="F4" s="191" t="s">
        <v>246</v>
      </c>
      <c r="G4" s="457">
        <v>39999</v>
      </c>
      <c r="H4" s="459" t="s">
        <v>37</v>
      </c>
      <c r="I4" s="191" t="s">
        <v>246</v>
      </c>
    </row>
    <row r="5" spans="1:9" s="188" customFormat="1" ht="12.75" customHeight="1" thickBot="1" x14ac:dyDescent="0.25">
      <c r="A5" s="458"/>
      <c r="B5" s="460"/>
      <c r="C5" s="193">
        <f>'Allegato 3.a'!K27</f>
        <v>0</v>
      </c>
      <c r="D5" s="458"/>
      <c r="E5" s="460"/>
      <c r="F5" s="193">
        <f>'Allegato 3.a'!K100</f>
        <v>0</v>
      </c>
      <c r="G5" s="458"/>
      <c r="H5" s="460"/>
      <c r="I5" s="193">
        <f>'Allegato 3.a'!K119</f>
        <v>0</v>
      </c>
    </row>
    <row r="6" spans="1:9" ht="12.75" customHeight="1" x14ac:dyDescent="0.2">
      <c r="B6" s="195"/>
      <c r="C6" s="195"/>
      <c r="E6" s="195"/>
      <c r="F6" s="195"/>
      <c r="H6" s="195"/>
      <c r="I6" s="195"/>
    </row>
    <row r="7" spans="1:9" ht="12.75" customHeight="1" x14ac:dyDescent="0.2">
      <c r="B7" s="195"/>
      <c r="C7" s="195"/>
      <c r="E7" s="195"/>
      <c r="F7" s="195"/>
      <c r="H7" s="195"/>
      <c r="I7" s="195"/>
    </row>
    <row r="8" spans="1:9" ht="12.75" customHeight="1" x14ac:dyDescent="0.2">
      <c r="B8" s="195"/>
      <c r="C8" s="195"/>
      <c r="E8" s="195"/>
      <c r="F8" s="195"/>
      <c r="H8" s="195"/>
      <c r="I8" s="195"/>
    </row>
    <row r="9" spans="1:9" ht="12.75" customHeight="1" x14ac:dyDescent="0.2">
      <c r="B9" s="195"/>
      <c r="C9" s="195"/>
      <c r="E9" s="195"/>
      <c r="F9" s="195"/>
      <c r="H9" s="195"/>
      <c r="I9" s="195"/>
    </row>
    <row r="10" spans="1:9" x14ac:dyDescent="0.2">
      <c r="B10" s="195"/>
      <c r="C10" s="195"/>
      <c r="E10" s="195"/>
      <c r="F10" s="195"/>
      <c r="H10" s="195"/>
      <c r="I10" s="195"/>
    </row>
    <row r="11" spans="1:9" ht="12.75" customHeight="1" x14ac:dyDescent="0.2">
      <c r="B11" s="195"/>
      <c r="C11" s="195"/>
      <c r="E11" s="195"/>
      <c r="F11" s="195"/>
      <c r="H11" s="195"/>
      <c r="I11" s="195"/>
    </row>
    <row r="12" spans="1:9" ht="12.75" customHeight="1" x14ac:dyDescent="0.2">
      <c r="B12" s="196"/>
      <c r="C12" s="195"/>
      <c r="E12" s="196"/>
      <c r="F12" s="195"/>
      <c r="H12" s="196"/>
      <c r="I12" s="195"/>
    </row>
    <row r="13" spans="1:9" ht="12.75" customHeight="1" x14ac:dyDescent="0.2">
      <c r="B13" s="195"/>
      <c r="C13" s="195"/>
      <c r="E13" s="195"/>
      <c r="F13" s="195"/>
      <c r="H13" s="195"/>
      <c r="I13" s="195"/>
    </row>
    <row r="14" spans="1:9" ht="12.75" customHeight="1" x14ac:dyDescent="0.2">
      <c r="B14" s="195"/>
      <c r="C14" s="195"/>
      <c r="E14" s="195"/>
      <c r="F14" s="195"/>
      <c r="H14" s="195"/>
      <c r="I14" s="195"/>
    </row>
    <row r="15" spans="1:9" ht="12.75" customHeight="1" x14ac:dyDescent="0.2">
      <c r="B15" s="195"/>
      <c r="C15" s="195"/>
      <c r="E15" s="195"/>
      <c r="F15" s="195"/>
      <c r="H15" s="195"/>
      <c r="I15" s="195"/>
    </row>
    <row r="16" spans="1:9" ht="12.75" customHeight="1" x14ac:dyDescent="0.2">
      <c r="B16" s="195"/>
      <c r="C16" s="195"/>
      <c r="E16" s="195"/>
      <c r="F16" s="195"/>
      <c r="H16" s="195"/>
      <c r="I16" s="195"/>
    </row>
    <row r="17" spans="1:9" ht="12.75" customHeight="1" x14ac:dyDescent="0.2">
      <c r="B17" s="195"/>
      <c r="C17" s="195"/>
      <c r="E17" s="195"/>
      <c r="F17" s="195"/>
      <c r="H17" s="195"/>
      <c r="I17" s="195"/>
    </row>
    <row r="18" spans="1:9" ht="12.75" customHeight="1" x14ac:dyDescent="0.2">
      <c r="B18" s="195"/>
      <c r="C18" s="195"/>
      <c r="E18" s="195"/>
      <c r="F18" s="195"/>
      <c r="H18" s="195"/>
      <c r="I18" s="195"/>
    </row>
    <row r="19" spans="1:9" ht="12.75" customHeight="1" x14ac:dyDescent="0.2">
      <c r="B19" s="195"/>
      <c r="C19" s="195"/>
      <c r="E19" s="195"/>
      <c r="F19" s="195"/>
      <c r="H19" s="195"/>
      <c r="I19" s="195"/>
    </row>
    <row r="20" spans="1:9" ht="12.75" customHeight="1" x14ac:dyDescent="0.2">
      <c r="C20" s="195"/>
      <c r="F20" s="195"/>
      <c r="I20" s="195"/>
    </row>
    <row r="21" spans="1:9" ht="14.25" customHeight="1" x14ac:dyDescent="0.2">
      <c r="A21" s="197"/>
      <c r="B21" s="198"/>
      <c r="C21" s="195"/>
      <c r="D21" s="197"/>
      <c r="E21" s="198"/>
      <c r="F21" s="195"/>
      <c r="G21" s="197"/>
      <c r="H21" s="198"/>
      <c r="I21" s="195"/>
    </row>
    <row r="22" spans="1:9" ht="12.75" customHeight="1" x14ac:dyDescent="0.2">
      <c r="B22" s="198"/>
      <c r="C22" s="195"/>
      <c r="E22" s="198"/>
      <c r="F22" s="195"/>
      <c r="H22" s="198"/>
      <c r="I22" s="195"/>
    </row>
    <row r="23" spans="1:9" ht="12.75" customHeight="1" x14ac:dyDescent="0.2">
      <c r="B23" s="198"/>
      <c r="C23" s="195"/>
      <c r="E23" s="198"/>
      <c r="F23" s="195"/>
      <c r="H23" s="198"/>
      <c r="I23" s="195"/>
    </row>
    <row r="24" spans="1:9" ht="15" customHeight="1" x14ac:dyDescent="0.2">
      <c r="B24" s="195"/>
      <c r="C24" s="195"/>
      <c r="E24" s="195"/>
      <c r="F24" s="195"/>
      <c r="H24" s="195"/>
      <c r="I24" s="195"/>
    </row>
    <row r="25" spans="1:9" ht="16.5" customHeight="1" x14ac:dyDescent="0.2">
      <c r="B25" s="198"/>
      <c r="C25" s="195"/>
      <c r="E25" s="198"/>
      <c r="F25" s="195"/>
      <c r="H25" s="198"/>
      <c r="I25" s="195"/>
    </row>
    <row r="26" spans="1:9" ht="12.75" customHeight="1" x14ac:dyDescent="0.2">
      <c r="B26" s="198"/>
      <c r="C26" s="195"/>
      <c r="E26" s="198"/>
      <c r="F26" s="195"/>
      <c r="H26" s="198"/>
      <c r="I26" s="195"/>
    </row>
    <row r="27" spans="1:9" ht="12.75" customHeight="1" x14ac:dyDescent="0.2">
      <c r="B27" s="198"/>
      <c r="C27" s="195"/>
      <c r="E27" s="198"/>
      <c r="F27" s="195"/>
      <c r="H27" s="198"/>
      <c r="I27" s="195"/>
    </row>
    <row r="28" spans="1:9" ht="12.75" customHeight="1" x14ac:dyDescent="0.2">
      <c r="B28" s="195"/>
      <c r="C28" s="195"/>
      <c r="E28" s="195"/>
      <c r="F28" s="195"/>
      <c r="H28" s="195"/>
      <c r="I28" s="195"/>
    </row>
    <row r="29" spans="1:9" ht="12.75" customHeight="1" x14ac:dyDescent="0.2">
      <c r="B29" s="195"/>
      <c r="C29" s="195"/>
      <c r="E29" s="195"/>
      <c r="F29" s="195"/>
      <c r="H29" s="195"/>
      <c r="I29" s="195"/>
    </row>
    <row r="30" spans="1:9" ht="12.75" customHeight="1" x14ac:dyDescent="0.2">
      <c r="B30" s="195"/>
      <c r="C30" s="195"/>
      <c r="E30" s="195"/>
      <c r="F30" s="195"/>
      <c r="H30" s="195"/>
      <c r="I30" s="195"/>
    </row>
    <row r="31" spans="1:9" ht="12.75" customHeight="1" x14ac:dyDescent="0.2">
      <c r="B31" s="195"/>
      <c r="C31" s="195"/>
      <c r="E31" s="195"/>
      <c r="F31" s="195"/>
      <c r="H31" s="195"/>
      <c r="I31" s="195"/>
    </row>
    <row r="32" spans="1:9" ht="12.75" customHeight="1" x14ac:dyDescent="0.2">
      <c r="B32" s="195"/>
      <c r="C32" s="195"/>
      <c r="E32" s="195"/>
      <c r="F32" s="195"/>
      <c r="H32" s="195"/>
      <c r="I32" s="195"/>
    </row>
    <row r="33" spans="2:9" ht="12.75" customHeight="1" x14ac:dyDescent="0.2">
      <c r="B33" s="195"/>
      <c r="C33" s="195"/>
      <c r="E33" s="195"/>
      <c r="F33" s="195"/>
      <c r="H33" s="195"/>
      <c r="I33" s="195"/>
    </row>
    <row r="34" spans="2:9" ht="12.75" customHeight="1" x14ac:dyDescent="0.2">
      <c r="B34" s="195"/>
      <c r="C34" s="195"/>
      <c r="E34" s="195"/>
      <c r="F34" s="195"/>
      <c r="H34" s="195"/>
      <c r="I34" s="195"/>
    </row>
    <row r="35" spans="2:9" ht="12.75" customHeight="1" x14ac:dyDescent="0.2">
      <c r="B35" s="195"/>
      <c r="C35" s="195"/>
      <c r="E35" s="195"/>
      <c r="F35" s="195"/>
      <c r="H35" s="195"/>
      <c r="I35" s="195"/>
    </row>
    <row r="36" spans="2:9" ht="12.75" customHeight="1" x14ac:dyDescent="0.2">
      <c r="B36" s="195"/>
      <c r="C36" s="195"/>
      <c r="E36" s="195"/>
      <c r="F36" s="195"/>
      <c r="H36" s="195"/>
      <c r="I36" s="195"/>
    </row>
    <row r="37" spans="2:9" ht="12.75" customHeight="1" x14ac:dyDescent="0.2">
      <c r="B37" s="195"/>
      <c r="C37" s="195"/>
      <c r="E37" s="195"/>
      <c r="F37" s="195"/>
      <c r="H37" s="195"/>
      <c r="I37" s="195"/>
    </row>
    <row r="38" spans="2:9" ht="12.75" customHeight="1" x14ac:dyDescent="0.2">
      <c r="B38" s="195"/>
      <c r="C38" s="195"/>
      <c r="E38" s="195"/>
      <c r="F38" s="195"/>
      <c r="H38" s="195"/>
      <c r="I38" s="195"/>
    </row>
    <row r="39" spans="2:9" ht="12.75" customHeight="1" x14ac:dyDescent="0.2">
      <c r="B39" s="195"/>
      <c r="C39" s="195"/>
      <c r="E39" s="195"/>
      <c r="F39" s="195"/>
      <c r="H39" s="195"/>
      <c r="I39" s="195"/>
    </row>
    <row r="40" spans="2:9" ht="12.75" customHeight="1" x14ac:dyDescent="0.2">
      <c r="B40" s="195"/>
      <c r="C40" s="195"/>
      <c r="E40" s="195"/>
      <c r="F40" s="195"/>
      <c r="H40" s="195"/>
      <c r="I40" s="195"/>
    </row>
    <row r="41" spans="2:9" ht="12.75" customHeight="1" x14ac:dyDescent="0.2">
      <c r="B41" s="195"/>
      <c r="C41" s="195"/>
      <c r="E41" s="195"/>
      <c r="F41" s="195"/>
      <c r="H41" s="195"/>
      <c r="I41" s="195"/>
    </row>
    <row r="42" spans="2:9" ht="12.75" customHeight="1" x14ac:dyDescent="0.2">
      <c r="B42" s="195"/>
      <c r="C42" s="195"/>
      <c r="E42" s="195"/>
      <c r="F42" s="195"/>
      <c r="H42" s="195"/>
      <c r="I42" s="195"/>
    </row>
    <row r="43" spans="2:9" ht="12.75" customHeight="1" x14ac:dyDescent="0.2">
      <c r="B43" s="195"/>
      <c r="C43" s="195"/>
      <c r="E43" s="195"/>
      <c r="F43" s="195"/>
      <c r="H43" s="195"/>
      <c r="I43" s="195"/>
    </row>
    <row r="44" spans="2:9" ht="12.75" customHeight="1" x14ac:dyDescent="0.2">
      <c r="B44" s="195"/>
      <c r="C44" s="195"/>
      <c r="E44" s="195"/>
      <c r="F44" s="195"/>
      <c r="H44" s="195"/>
      <c r="I44" s="195"/>
    </row>
    <row r="45" spans="2:9" ht="12.75" customHeight="1" x14ac:dyDescent="0.2">
      <c r="B45" s="195"/>
      <c r="C45" s="195"/>
      <c r="E45" s="195"/>
      <c r="F45" s="195"/>
      <c r="H45" s="195"/>
      <c r="I45" s="195"/>
    </row>
    <row r="46" spans="2:9" ht="12.75" customHeight="1" x14ac:dyDescent="0.2">
      <c r="B46" s="195"/>
      <c r="C46" s="195"/>
      <c r="E46" s="195"/>
      <c r="F46" s="195"/>
      <c r="H46" s="195"/>
      <c r="I46" s="195"/>
    </row>
    <row r="47" spans="2:9" ht="12.75" customHeight="1" x14ac:dyDescent="0.2">
      <c r="B47" s="195"/>
      <c r="C47" s="195"/>
      <c r="E47" s="195"/>
      <c r="F47" s="195"/>
      <c r="H47" s="195"/>
      <c r="I47" s="195"/>
    </row>
    <row r="48" spans="2:9" x14ac:dyDescent="0.2">
      <c r="B48" s="199"/>
      <c r="C48" s="195"/>
      <c r="E48" s="199"/>
      <c r="F48" s="195"/>
      <c r="H48" s="199"/>
      <c r="I48" s="195"/>
    </row>
    <row r="49" spans="2:9" x14ac:dyDescent="0.2">
      <c r="B49" s="190"/>
      <c r="C49" s="190"/>
      <c r="E49" s="190"/>
      <c r="F49" s="190"/>
      <c r="H49" s="190"/>
      <c r="I49" s="190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36"/>
  <sheetViews>
    <sheetView zoomScale="90" zoomScaleNormal="90" workbookViewId="0">
      <selection activeCell="C20" sqref="C20"/>
    </sheetView>
  </sheetViews>
  <sheetFormatPr defaultColWidth="11.5703125" defaultRowHeight="12.75" x14ac:dyDescent="0.2"/>
  <cols>
    <col min="1" max="1" width="11.5703125" style="393"/>
    <col min="2" max="2" width="55.7109375" style="393" customWidth="1"/>
    <col min="3" max="3" width="7.85546875" style="393" customWidth="1"/>
    <col min="4" max="243" width="11.5703125" style="393"/>
    <col min="244" max="244" width="55.7109375" style="393" customWidth="1"/>
    <col min="245" max="245" width="7.85546875" style="393" customWidth="1"/>
    <col min="246" max="499" width="11.5703125" style="393"/>
    <col min="500" max="500" width="55.7109375" style="393" customWidth="1"/>
    <col min="501" max="501" width="7.85546875" style="393" customWidth="1"/>
    <col min="502" max="755" width="11.5703125" style="393"/>
    <col min="756" max="756" width="55.7109375" style="393" customWidth="1"/>
    <col min="757" max="757" width="7.85546875" style="393" customWidth="1"/>
    <col min="758" max="1011" width="11.5703125" style="393"/>
    <col min="1012" max="1012" width="55.7109375" style="393" customWidth="1"/>
    <col min="1013" max="1013" width="7.85546875" style="393" customWidth="1"/>
    <col min="1014" max="1267" width="11.5703125" style="393"/>
    <col min="1268" max="1268" width="55.7109375" style="393" customWidth="1"/>
    <col min="1269" max="1269" width="7.85546875" style="393" customWidth="1"/>
    <col min="1270" max="1523" width="11.5703125" style="393"/>
    <col min="1524" max="1524" width="55.7109375" style="393" customWidth="1"/>
    <col min="1525" max="1525" width="7.85546875" style="393" customWidth="1"/>
    <col min="1526" max="1779" width="11.5703125" style="393"/>
    <col min="1780" max="1780" width="55.7109375" style="393" customWidth="1"/>
    <col min="1781" max="1781" width="7.85546875" style="393" customWidth="1"/>
    <col min="1782" max="2035" width="11.5703125" style="393"/>
    <col min="2036" max="2036" width="55.7109375" style="393" customWidth="1"/>
    <col min="2037" max="2037" width="7.85546875" style="393" customWidth="1"/>
    <col min="2038" max="2291" width="11.5703125" style="393"/>
    <col min="2292" max="2292" width="55.7109375" style="393" customWidth="1"/>
    <col min="2293" max="2293" width="7.85546875" style="393" customWidth="1"/>
    <col min="2294" max="2547" width="11.5703125" style="393"/>
    <col min="2548" max="2548" width="55.7109375" style="393" customWidth="1"/>
    <col min="2549" max="2549" width="7.85546875" style="393" customWidth="1"/>
    <col min="2550" max="2803" width="11.5703125" style="393"/>
    <col min="2804" max="2804" width="55.7109375" style="393" customWidth="1"/>
    <col min="2805" max="2805" width="7.85546875" style="393" customWidth="1"/>
    <col min="2806" max="3059" width="11.5703125" style="393"/>
    <col min="3060" max="3060" width="55.7109375" style="393" customWidth="1"/>
    <col min="3061" max="3061" width="7.85546875" style="393" customWidth="1"/>
    <col min="3062" max="3315" width="11.5703125" style="393"/>
    <col min="3316" max="3316" width="55.7109375" style="393" customWidth="1"/>
    <col min="3317" max="3317" width="7.85546875" style="393" customWidth="1"/>
    <col min="3318" max="3571" width="11.5703125" style="393"/>
    <col min="3572" max="3572" width="55.7109375" style="393" customWidth="1"/>
    <col min="3573" max="3573" width="7.85546875" style="393" customWidth="1"/>
    <col min="3574" max="3827" width="11.5703125" style="393"/>
    <col min="3828" max="3828" width="55.7109375" style="393" customWidth="1"/>
    <col min="3829" max="3829" width="7.85546875" style="393" customWidth="1"/>
    <col min="3830" max="4083" width="11.5703125" style="393"/>
    <col min="4084" max="4084" width="55.7109375" style="393" customWidth="1"/>
    <col min="4085" max="4085" width="7.85546875" style="393" customWidth="1"/>
    <col min="4086" max="4339" width="11.5703125" style="393"/>
    <col min="4340" max="4340" width="55.7109375" style="393" customWidth="1"/>
    <col min="4341" max="4341" width="7.85546875" style="393" customWidth="1"/>
    <col min="4342" max="4595" width="11.5703125" style="393"/>
    <col min="4596" max="4596" width="55.7109375" style="393" customWidth="1"/>
    <col min="4597" max="4597" width="7.85546875" style="393" customWidth="1"/>
    <col min="4598" max="4851" width="11.5703125" style="393"/>
    <col min="4852" max="4852" width="55.7109375" style="393" customWidth="1"/>
    <col min="4853" max="4853" width="7.85546875" style="393" customWidth="1"/>
    <col min="4854" max="5107" width="11.5703125" style="393"/>
    <col min="5108" max="5108" width="55.7109375" style="393" customWidth="1"/>
    <col min="5109" max="5109" width="7.85546875" style="393" customWidth="1"/>
    <col min="5110" max="5363" width="11.5703125" style="393"/>
    <col min="5364" max="5364" width="55.7109375" style="393" customWidth="1"/>
    <col min="5365" max="5365" width="7.85546875" style="393" customWidth="1"/>
    <col min="5366" max="5619" width="11.5703125" style="393"/>
    <col min="5620" max="5620" width="55.7109375" style="393" customWidth="1"/>
    <col min="5621" max="5621" width="7.85546875" style="393" customWidth="1"/>
    <col min="5622" max="5875" width="11.5703125" style="393"/>
    <col min="5876" max="5876" width="55.7109375" style="393" customWidth="1"/>
    <col min="5877" max="5877" width="7.85546875" style="393" customWidth="1"/>
    <col min="5878" max="6131" width="11.5703125" style="393"/>
    <col min="6132" max="6132" width="55.7109375" style="393" customWidth="1"/>
    <col min="6133" max="6133" width="7.85546875" style="393" customWidth="1"/>
    <col min="6134" max="6387" width="11.5703125" style="393"/>
    <col min="6388" max="6388" width="55.7109375" style="393" customWidth="1"/>
    <col min="6389" max="6389" width="7.85546875" style="393" customWidth="1"/>
    <col min="6390" max="6643" width="11.5703125" style="393"/>
    <col min="6644" max="6644" width="55.7109375" style="393" customWidth="1"/>
    <col min="6645" max="6645" width="7.85546875" style="393" customWidth="1"/>
    <col min="6646" max="6899" width="11.5703125" style="393"/>
    <col min="6900" max="6900" width="55.7109375" style="393" customWidth="1"/>
    <col min="6901" max="6901" width="7.85546875" style="393" customWidth="1"/>
    <col min="6902" max="7155" width="11.5703125" style="393"/>
    <col min="7156" max="7156" width="55.7109375" style="393" customWidth="1"/>
    <col min="7157" max="7157" width="7.85546875" style="393" customWidth="1"/>
    <col min="7158" max="7411" width="11.5703125" style="393"/>
    <col min="7412" max="7412" width="55.7109375" style="393" customWidth="1"/>
    <col min="7413" max="7413" width="7.85546875" style="393" customWidth="1"/>
    <col min="7414" max="7667" width="11.5703125" style="393"/>
    <col min="7668" max="7668" width="55.7109375" style="393" customWidth="1"/>
    <col min="7669" max="7669" width="7.85546875" style="393" customWidth="1"/>
    <col min="7670" max="7923" width="11.5703125" style="393"/>
    <col min="7924" max="7924" width="55.7109375" style="393" customWidth="1"/>
    <col min="7925" max="7925" width="7.85546875" style="393" customWidth="1"/>
    <col min="7926" max="8179" width="11.5703125" style="393"/>
    <col min="8180" max="8180" width="55.7109375" style="393" customWidth="1"/>
    <col min="8181" max="8181" width="7.85546875" style="393" customWidth="1"/>
    <col min="8182" max="8435" width="11.5703125" style="393"/>
    <col min="8436" max="8436" width="55.7109375" style="393" customWidth="1"/>
    <col min="8437" max="8437" width="7.85546875" style="393" customWidth="1"/>
    <col min="8438" max="8691" width="11.5703125" style="393"/>
    <col min="8692" max="8692" width="55.7109375" style="393" customWidth="1"/>
    <col min="8693" max="8693" width="7.85546875" style="393" customWidth="1"/>
    <col min="8694" max="8947" width="11.5703125" style="393"/>
    <col min="8948" max="8948" width="55.7109375" style="393" customWidth="1"/>
    <col min="8949" max="8949" width="7.85546875" style="393" customWidth="1"/>
    <col min="8950" max="9203" width="11.5703125" style="393"/>
    <col min="9204" max="9204" width="55.7109375" style="393" customWidth="1"/>
    <col min="9205" max="9205" width="7.85546875" style="393" customWidth="1"/>
    <col min="9206" max="9459" width="11.5703125" style="393"/>
    <col min="9460" max="9460" width="55.7109375" style="393" customWidth="1"/>
    <col min="9461" max="9461" width="7.85546875" style="393" customWidth="1"/>
    <col min="9462" max="9715" width="11.5703125" style="393"/>
    <col min="9716" max="9716" width="55.7109375" style="393" customWidth="1"/>
    <col min="9717" max="9717" width="7.85546875" style="393" customWidth="1"/>
    <col min="9718" max="9971" width="11.5703125" style="393"/>
    <col min="9972" max="9972" width="55.7109375" style="393" customWidth="1"/>
    <col min="9973" max="9973" width="7.85546875" style="393" customWidth="1"/>
    <col min="9974" max="10227" width="11.5703125" style="393"/>
    <col min="10228" max="10228" width="55.7109375" style="393" customWidth="1"/>
    <col min="10229" max="10229" width="7.85546875" style="393" customWidth="1"/>
    <col min="10230" max="10483" width="11.5703125" style="393"/>
    <col min="10484" max="10484" width="55.7109375" style="393" customWidth="1"/>
    <col min="10485" max="10485" width="7.85546875" style="393" customWidth="1"/>
    <col min="10486" max="10739" width="11.5703125" style="393"/>
    <col min="10740" max="10740" width="55.7109375" style="393" customWidth="1"/>
    <col min="10741" max="10741" width="7.85546875" style="393" customWidth="1"/>
    <col min="10742" max="10995" width="11.5703125" style="393"/>
    <col min="10996" max="10996" width="55.7109375" style="393" customWidth="1"/>
    <col min="10997" max="10997" width="7.85546875" style="393" customWidth="1"/>
    <col min="10998" max="11251" width="11.5703125" style="393"/>
    <col min="11252" max="11252" width="55.7109375" style="393" customWidth="1"/>
    <col min="11253" max="11253" width="7.85546875" style="393" customWidth="1"/>
    <col min="11254" max="11507" width="11.5703125" style="393"/>
    <col min="11508" max="11508" width="55.7109375" style="393" customWidth="1"/>
    <col min="11509" max="11509" width="7.85546875" style="393" customWidth="1"/>
    <col min="11510" max="11763" width="11.5703125" style="393"/>
    <col min="11764" max="11764" width="55.7109375" style="393" customWidth="1"/>
    <col min="11765" max="11765" width="7.85546875" style="393" customWidth="1"/>
    <col min="11766" max="12019" width="11.5703125" style="393"/>
    <col min="12020" max="12020" width="55.7109375" style="393" customWidth="1"/>
    <col min="12021" max="12021" width="7.85546875" style="393" customWidth="1"/>
    <col min="12022" max="12275" width="11.5703125" style="393"/>
    <col min="12276" max="12276" width="55.7109375" style="393" customWidth="1"/>
    <col min="12277" max="12277" width="7.85546875" style="393" customWidth="1"/>
    <col min="12278" max="12531" width="11.5703125" style="393"/>
    <col min="12532" max="12532" width="55.7109375" style="393" customWidth="1"/>
    <col min="12533" max="12533" width="7.85546875" style="393" customWidth="1"/>
    <col min="12534" max="12787" width="11.5703125" style="393"/>
    <col min="12788" max="12788" width="55.7109375" style="393" customWidth="1"/>
    <col min="12789" max="12789" width="7.85546875" style="393" customWidth="1"/>
    <col min="12790" max="13043" width="11.5703125" style="393"/>
    <col min="13044" max="13044" width="55.7109375" style="393" customWidth="1"/>
    <col min="13045" max="13045" width="7.85546875" style="393" customWidth="1"/>
    <col min="13046" max="13299" width="11.5703125" style="393"/>
    <col min="13300" max="13300" width="55.7109375" style="393" customWidth="1"/>
    <col min="13301" max="13301" width="7.85546875" style="393" customWidth="1"/>
    <col min="13302" max="13555" width="11.5703125" style="393"/>
    <col min="13556" max="13556" width="55.7109375" style="393" customWidth="1"/>
    <col min="13557" max="13557" width="7.85546875" style="393" customWidth="1"/>
    <col min="13558" max="13811" width="11.5703125" style="393"/>
    <col min="13812" max="13812" width="55.7109375" style="393" customWidth="1"/>
    <col min="13813" max="13813" width="7.85546875" style="393" customWidth="1"/>
    <col min="13814" max="14067" width="11.5703125" style="393"/>
    <col min="14068" max="14068" width="55.7109375" style="393" customWidth="1"/>
    <col min="14069" max="14069" width="7.85546875" style="393" customWidth="1"/>
    <col min="14070" max="14323" width="11.5703125" style="393"/>
    <col min="14324" max="14324" width="55.7109375" style="393" customWidth="1"/>
    <col min="14325" max="14325" width="7.85546875" style="393" customWidth="1"/>
    <col min="14326" max="14579" width="11.5703125" style="393"/>
    <col min="14580" max="14580" width="55.7109375" style="393" customWidth="1"/>
    <col min="14581" max="14581" width="7.85546875" style="393" customWidth="1"/>
    <col min="14582" max="14835" width="11.5703125" style="393"/>
    <col min="14836" max="14836" width="55.7109375" style="393" customWidth="1"/>
    <col min="14837" max="14837" width="7.85546875" style="393" customWidth="1"/>
    <col min="14838" max="15091" width="11.5703125" style="393"/>
    <col min="15092" max="15092" width="55.7109375" style="393" customWidth="1"/>
    <col min="15093" max="15093" width="7.85546875" style="393" customWidth="1"/>
    <col min="15094" max="15347" width="11.5703125" style="393"/>
    <col min="15348" max="15348" width="55.7109375" style="393" customWidth="1"/>
    <col min="15349" max="15349" width="7.85546875" style="393" customWidth="1"/>
    <col min="15350" max="15603" width="11.5703125" style="393"/>
    <col min="15604" max="15604" width="55.7109375" style="393" customWidth="1"/>
    <col min="15605" max="15605" width="7.85546875" style="393" customWidth="1"/>
    <col min="15606" max="15859" width="11.5703125" style="393"/>
    <col min="15860" max="15860" width="55.7109375" style="393" customWidth="1"/>
    <col min="15861" max="15861" width="7.85546875" style="393" customWidth="1"/>
    <col min="15862" max="16115" width="11.5703125" style="393"/>
    <col min="16116" max="16116" width="55.7109375" style="393" customWidth="1"/>
    <col min="16117" max="16117" width="7.85546875" style="393" customWidth="1"/>
    <col min="16118" max="16384" width="11.5703125" style="393"/>
  </cols>
  <sheetData>
    <row r="1" spans="1:3" ht="41.25" customHeight="1" x14ac:dyDescent="0.2">
      <c r="A1" s="461" t="s">
        <v>329</v>
      </c>
      <c r="B1" s="462"/>
      <c r="C1" s="463"/>
    </row>
    <row r="2" spans="1:3" ht="18.75" thickBot="1" x14ac:dyDescent="0.25">
      <c r="A2" s="394"/>
      <c r="B2" s="395" t="s">
        <v>257</v>
      </c>
      <c r="C2" s="396"/>
    </row>
    <row r="3" spans="1:3" x14ac:dyDescent="0.2">
      <c r="A3" s="397" t="s">
        <v>258</v>
      </c>
      <c r="B3" s="397" t="s">
        <v>259</v>
      </c>
      <c r="C3" s="398">
        <f>SUM(C4:C16)</f>
        <v>7525</v>
      </c>
    </row>
    <row r="4" spans="1:3" x14ac:dyDescent="0.2">
      <c r="A4" s="399" t="s">
        <v>260</v>
      </c>
      <c r="B4" s="399" t="s">
        <v>261</v>
      </c>
      <c r="C4" s="400">
        <v>2312</v>
      </c>
    </row>
    <row r="5" spans="1:3" x14ac:dyDescent="0.2">
      <c r="A5" s="399" t="s">
        <v>262</v>
      </c>
      <c r="B5" s="399" t="s">
        <v>263</v>
      </c>
      <c r="C5" s="400">
        <v>261</v>
      </c>
    </row>
    <row r="6" spans="1:3" x14ac:dyDescent="0.2">
      <c r="A6" s="399" t="s">
        <v>264</v>
      </c>
      <c r="B6" s="399" t="s">
        <v>265</v>
      </c>
      <c r="C6" s="400">
        <v>0</v>
      </c>
    </row>
    <row r="7" spans="1:3" x14ac:dyDescent="0.2">
      <c r="A7" s="399" t="s">
        <v>266</v>
      </c>
      <c r="B7" s="399" t="s">
        <v>267</v>
      </c>
      <c r="C7" s="400">
        <v>853</v>
      </c>
    </row>
    <row r="8" spans="1:3" ht="25.5" x14ac:dyDescent="0.2">
      <c r="A8" s="399" t="s">
        <v>268</v>
      </c>
      <c r="B8" s="399" t="s">
        <v>269</v>
      </c>
      <c r="C8" s="400">
        <v>331</v>
      </c>
    </row>
    <row r="9" spans="1:3" x14ac:dyDescent="0.2">
      <c r="A9" s="399" t="s">
        <v>270</v>
      </c>
      <c r="B9" s="399" t="s">
        <v>271</v>
      </c>
      <c r="C9" s="400">
        <v>1719</v>
      </c>
    </row>
    <row r="10" spans="1:3" x14ac:dyDescent="0.2">
      <c r="A10" s="399" t="s">
        <v>272</v>
      </c>
      <c r="B10" s="399" t="s">
        <v>273</v>
      </c>
      <c r="C10" s="400">
        <v>1638</v>
      </c>
    </row>
    <row r="11" spans="1:3" x14ac:dyDescent="0.2">
      <c r="A11" s="399" t="s">
        <v>274</v>
      </c>
      <c r="B11" s="399" t="s">
        <v>275</v>
      </c>
      <c r="C11" s="400">
        <v>12</v>
      </c>
    </row>
    <row r="12" spans="1:3" ht="25.5" x14ac:dyDescent="0.2">
      <c r="A12" s="399" t="s">
        <v>276</v>
      </c>
      <c r="B12" s="399" t="s">
        <v>277</v>
      </c>
      <c r="C12" s="400">
        <v>43</v>
      </c>
    </row>
    <row r="13" spans="1:3" x14ac:dyDescent="0.2">
      <c r="A13" s="399" t="s">
        <v>278</v>
      </c>
      <c r="B13" s="399" t="s">
        <v>279</v>
      </c>
      <c r="C13" s="400">
        <v>3</v>
      </c>
    </row>
    <row r="14" spans="1:3" x14ac:dyDescent="0.2">
      <c r="A14" s="399" t="s">
        <v>280</v>
      </c>
      <c r="B14" s="399" t="s">
        <v>281</v>
      </c>
      <c r="C14" s="400">
        <v>81</v>
      </c>
    </row>
    <row r="15" spans="1:3" x14ac:dyDescent="0.2">
      <c r="A15" s="399" t="s">
        <v>282</v>
      </c>
      <c r="B15" s="399" t="s">
        <v>283</v>
      </c>
      <c r="C15" s="400">
        <v>16</v>
      </c>
    </row>
    <row r="16" spans="1:3" x14ac:dyDescent="0.2">
      <c r="A16" s="399" t="s">
        <v>284</v>
      </c>
      <c r="B16" s="399" t="s">
        <v>285</v>
      </c>
      <c r="C16" s="400">
        <v>256</v>
      </c>
    </row>
    <row r="17" spans="1:4" x14ac:dyDescent="0.2">
      <c r="A17" s="401" t="s">
        <v>286</v>
      </c>
      <c r="B17" s="401" t="s">
        <v>287</v>
      </c>
      <c r="C17" s="402">
        <f>SUM(C18,C19,C20,C21,C22,C23,C24)</f>
        <v>5572</v>
      </c>
    </row>
    <row r="18" spans="1:4" x14ac:dyDescent="0.2">
      <c r="A18" s="399" t="s">
        <v>288</v>
      </c>
      <c r="B18" s="399" t="s">
        <v>289</v>
      </c>
      <c r="C18" s="400">
        <v>284</v>
      </c>
    </row>
    <row r="19" spans="1:4" x14ac:dyDescent="0.2">
      <c r="A19" s="399" t="s">
        <v>290</v>
      </c>
      <c r="B19" s="399" t="s">
        <v>291</v>
      </c>
      <c r="C19" s="400">
        <v>103</v>
      </c>
    </row>
    <row r="20" spans="1:4" ht="25.5" x14ac:dyDescent="0.2">
      <c r="A20" s="399" t="s">
        <v>292</v>
      </c>
      <c r="B20" s="399" t="s">
        <v>293</v>
      </c>
      <c r="C20" s="400">
        <v>390</v>
      </c>
    </row>
    <row r="21" spans="1:4" x14ac:dyDescent="0.2">
      <c r="A21" s="399" t="s">
        <v>294</v>
      </c>
      <c r="B21" s="399" t="s">
        <v>295</v>
      </c>
      <c r="C21" s="400">
        <v>139</v>
      </c>
    </row>
    <row r="22" spans="1:4" x14ac:dyDescent="0.2">
      <c r="A22" s="399" t="s">
        <v>296</v>
      </c>
      <c r="B22" s="399" t="s">
        <v>297</v>
      </c>
      <c r="C22" s="400">
        <v>112</v>
      </c>
    </row>
    <row r="23" spans="1:4" x14ac:dyDescent="0.2">
      <c r="A23" s="399" t="s">
        <v>298</v>
      </c>
      <c r="B23" s="399" t="s">
        <v>299</v>
      </c>
      <c r="C23" s="400">
        <v>11</v>
      </c>
    </row>
    <row r="24" spans="1:4" x14ac:dyDescent="0.2">
      <c r="A24" s="401" t="s">
        <v>300</v>
      </c>
      <c r="B24" s="401" t="s">
        <v>301</v>
      </c>
      <c r="C24" s="402">
        <f>SUM(C25:C26)</f>
        <v>4533</v>
      </c>
    </row>
    <row r="25" spans="1:4" x14ac:dyDescent="0.2">
      <c r="A25" s="399" t="s">
        <v>302</v>
      </c>
      <c r="B25" s="399" t="s">
        <v>303</v>
      </c>
      <c r="C25" s="400">
        <v>1925</v>
      </c>
    </row>
    <row r="26" spans="1:4" x14ac:dyDescent="0.2">
      <c r="A26" s="399" t="s">
        <v>304</v>
      </c>
      <c r="B26" s="399" t="s">
        <v>305</v>
      </c>
      <c r="C26" s="400">
        <v>2608</v>
      </c>
    </row>
    <row r="27" spans="1:4" x14ac:dyDescent="0.2">
      <c r="A27" s="399" t="s">
        <v>306</v>
      </c>
      <c r="B27" s="399" t="s">
        <v>307</v>
      </c>
      <c r="C27" s="400">
        <v>979</v>
      </c>
    </row>
    <row r="28" spans="1:4" x14ac:dyDescent="0.2">
      <c r="A28" s="399" t="s">
        <v>308</v>
      </c>
      <c r="B28" s="399" t="s">
        <v>309</v>
      </c>
      <c r="C28" s="400">
        <v>642</v>
      </c>
    </row>
    <row r="29" spans="1:4" x14ac:dyDescent="0.2">
      <c r="A29" s="399" t="s">
        <v>310</v>
      </c>
      <c r="B29" s="399" t="s">
        <v>311</v>
      </c>
      <c r="C29" s="403">
        <v>29312</v>
      </c>
      <c r="D29" s="404"/>
    </row>
    <row r="30" spans="1:4" x14ac:dyDescent="0.2">
      <c r="A30" s="399" t="s">
        <v>312</v>
      </c>
      <c r="B30" s="399" t="s">
        <v>313</v>
      </c>
      <c r="C30" s="400">
        <v>26</v>
      </c>
      <c r="D30" s="404"/>
    </row>
    <row r="31" spans="1:4" x14ac:dyDescent="0.2">
      <c r="A31" s="399" t="s">
        <v>314</v>
      </c>
      <c r="B31" s="399" t="s">
        <v>315</v>
      </c>
      <c r="C31" s="400">
        <v>2203</v>
      </c>
      <c r="D31" s="404"/>
    </row>
    <row r="32" spans="1:4" x14ac:dyDescent="0.2">
      <c r="A32" s="399" t="s">
        <v>316</v>
      </c>
      <c r="B32" s="399" t="s">
        <v>317</v>
      </c>
      <c r="C32" s="403">
        <v>40</v>
      </c>
      <c r="D32" s="404"/>
    </row>
    <row r="33" spans="1:3" x14ac:dyDescent="0.2">
      <c r="A33" s="399" t="s">
        <v>318</v>
      </c>
      <c r="B33" s="399" t="s">
        <v>319</v>
      </c>
      <c r="C33" s="400">
        <v>39</v>
      </c>
    </row>
    <row r="34" spans="1:3" x14ac:dyDescent="0.2">
      <c r="A34" s="399" t="s">
        <v>320</v>
      </c>
      <c r="B34" s="399" t="s">
        <v>321</v>
      </c>
      <c r="C34" s="400">
        <v>1995</v>
      </c>
    </row>
    <row r="35" spans="1:3" x14ac:dyDescent="0.2">
      <c r="A35" s="399" t="s">
        <v>322</v>
      </c>
      <c r="B35" s="399" t="s">
        <v>323</v>
      </c>
      <c r="C35" s="400">
        <v>1125</v>
      </c>
    </row>
    <row r="36" spans="1:3" x14ac:dyDescent="0.2">
      <c r="A36" s="401" t="s">
        <v>324</v>
      </c>
      <c r="B36" s="401" t="s">
        <v>325</v>
      </c>
      <c r="C36" s="402">
        <f>SUM(C3,C17,C27,C28,C29,C30,C31,C32,C33,C34,C35)</f>
        <v>49458</v>
      </c>
    </row>
  </sheetData>
  <sheetProtection selectLockedCells="1" selectUnlockedCells="1"/>
  <mergeCells count="1">
    <mergeCell ref="A1:C1"/>
  </mergeCells>
  <printOptions horizontalCentered="1" verticalCentered="1"/>
  <pageMargins left="0.39370078740157483" right="0.23622047244094491" top="1.0629921259842521" bottom="1.0629921259842521" header="0.78740157480314965" footer="0.78740157480314965"/>
  <pageSetup paperSize="9" firstPageNumber="0" orientation="portrait" r:id="rId1"/>
  <headerFooter alignWithMargins="0">
    <oddHeader xml:space="preserve">&amp;L&amp;G&amp;C&amp;"Times New Roman,Normale"&amp;18Modello LA Consuntivo&amp;R&amp;18Anno 2019 </oddHeader>
    <oddFooter>&amp;L&amp;"Arial,Corsivo"UOC Controllo di Gestione e SIS&amp;C&amp;"Times New Roman,Normale"&amp;12Pagina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40"/>
  <sheetViews>
    <sheetView zoomScale="90" zoomScaleNormal="90" workbookViewId="0">
      <selection activeCell="C20" sqref="C20"/>
    </sheetView>
  </sheetViews>
  <sheetFormatPr defaultColWidth="11.5703125" defaultRowHeight="12.75" x14ac:dyDescent="0.2"/>
  <cols>
    <col min="1" max="1" width="11.5703125" style="393"/>
    <col min="2" max="2" width="55.7109375" style="393" customWidth="1"/>
    <col min="3" max="3" width="7.85546875" style="393" customWidth="1"/>
    <col min="4" max="246" width="11.5703125" style="393"/>
    <col min="247" max="247" width="55.7109375" style="393" customWidth="1"/>
    <col min="248" max="248" width="7.85546875" style="393" customWidth="1"/>
    <col min="249" max="502" width="11.5703125" style="393"/>
    <col min="503" max="503" width="55.7109375" style="393" customWidth="1"/>
    <col min="504" max="504" width="7.85546875" style="393" customWidth="1"/>
    <col min="505" max="758" width="11.5703125" style="393"/>
    <col min="759" max="759" width="55.7109375" style="393" customWidth="1"/>
    <col min="760" max="760" width="7.85546875" style="393" customWidth="1"/>
    <col min="761" max="1014" width="11.5703125" style="393"/>
    <col min="1015" max="1015" width="55.7109375" style="393" customWidth="1"/>
    <col min="1016" max="1016" width="7.85546875" style="393" customWidth="1"/>
    <col min="1017" max="1270" width="11.5703125" style="393"/>
    <col min="1271" max="1271" width="55.7109375" style="393" customWidth="1"/>
    <col min="1272" max="1272" width="7.85546875" style="393" customWidth="1"/>
    <col min="1273" max="1526" width="11.5703125" style="393"/>
    <col min="1527" max="1527" width="55.7109375" style="393" customWidth="1"/>
    <col min="1528" max="1528" width="7.85546875" style="393" customWidth="1"/>
    <col min="1529" max="1782" width="11.5703125" style="393"/>
    <col min="1783" max="1783" width="55.7109375" style="393" customWidth="1"/>
    <col min="1784" max="1784" width="7.85546875" style="393" customWidth="1"/>
    <col min="1785" max="2038" width="11.5703125" style="393"/>
    <col min="2039" max="2039" width="55.7109375" style="393" customWidth="1"/>
    <col min="2040" max="2040" width="7.85546875" style="393" customWidth="1"/>
    <col min="2041" max="2294" width="11.5703125" style="393"/>
    <col min="2295" max="2295" width="55.7109375" style="393" customWidth="1"/>
    <col min="2296" max="2296" width="7.85546875" style="393" customWidth="1"/>
    <col min="2297" max="2550" width="11.5703125" style="393"/>
    <col min="2551" max="2551" width="55.7109375" style="393" customWidth="1"/>
    <col min="2552" max="2552" width="7.85546875" style="393" customWidth="1"/>
    <col min="2553" max="2806" width="11.5703125" style="393"/>
    <col min="2807" max="2807" width="55.7109375" style="393" customWidth="1"/>
    <col min="2808" max="2808" width="7.85546875" style="393" customWidth="1"/>
    <col min="2809" max="3062" width="11.5703125" style="393"/>
    <col min="3063" max="3063" width="55.7109375" style="393" customWidth="1"/>
    <col min="3064" max="3064" width="7.85546875" style="393" customWidth="1"/>
    <col min="3065" max="3318" width="11.5703125" style="393"/>
    <col min="3319" max="3319" width="55.7109375" style="393" customWidth="1"/>
    <col min="3320" max="3320" width="7.85546875" style="393" customWidth="1"/>
    <col min="3321" max="3574" width="11.5703125" style="393"/>
    <col min="3575" max="3575" width="55.7109375" style="393" customWidth="1"/>
    <col min="3576" max="3576" width="7.85546875" style="393" customWidth="1"/>
    <col min="3577" max="3830" width="11.5703125" style="393"/>
    <col min="3831" max="3831" width="55.7109375" style="393" customWidth="1"/>
    <col min="3832" max="3832" width="7.85546875" style="393" customWidth="1"/>
    <col min="3833" max="4086" width="11.5703125" style="393"/>
    <col min="4087" max="4087" width="55.7109375" style="393" customWidth="1"/>
    <col min="4088" max="4088" width="7.85546875" style="393" customWidth="1"/>
    <col min="4089" max="4342" width="11.5703125" style="393"/>
    <col min="4343" max="4343" width="55.7109375" style="393" customWidth="1"/>
    <col min="4344" max="4344" width="7.85546875" style="393" customWidth="1"/>
    <col min="4345" max="4598" width="11.5703125" style="393"/>
    <col min="4599" max="4599" width="55.7109375" style="393" customWidth="1"/>
    <col min="4600" max="4600" width="7.85546875" style="393" customWidth="1"/>
    <col min="4601" max="4854" width="11.5703125" style="393"/>
    <col min="4855" max="4855" width="55.7109375" style="393" customWidth="1"/>
    <col min="4856" max="4856" width="7.85546875" style="393" customWidth="1"/>
    <col min="4857" max="5110" width="11.5703125" style="393"/>
    <col min="5111" max="5111" width="55.7109375" style="393" customWidth="1"/>
    <col min="5112" max="5112" width="7.85546875" style="393" customWidth="1"/>
    <col min="5113" max="5366" width="11.5703125" style="393"/>
    <col min="5367" max="5367" width="55.7109375" style="393" customWidth="1"/>
    <col min="5368" max="5368" width="7.85546875" style="393" customWidth="1"/>
    <col min="5369" max="5622" width="11.5703125" style="393"/>
    <col min="5623" max="5623" width="55.7109375" style="393" customWidth="1"/>
    <col min="5624" max="5624" width="7.85546875" style="393" customWidth="1"/>
    <col min="5625" max="5878" width="11.5703125" style="393"/>
    <col min="5879" max="5879" width="55.7109375" style="393" customWidth="1"/>
    <col min="5880" max="5880" width="7.85546875" style="393" customWidth="1"/>
    <col min="5881" max="6134" width="11.5703125" style="393"/>
    <col min="6135" max="6135" width="55.7109375" style="393" customWidth="1"/>
    <col min="6136" max="6136" width="7.85546875" style="393" customWidth="1"/>
    <col min="6137" max="6390" width="11.5703125" style="393"/>
    <col min="6391" max="6391" width="55.7109375" style="393" customWidth="1"/>
    <col min="6392" max="6392" width="7.85546875" style="393" customWidth="1"/>
    <col min="6393" max="6646" width="11.5703125" style="393"/>
    <col min="6647" max="6647" width="55.7109375" style="393" customWidth="1"/>
    <col min="6648" max="6648" width="7.85546875" style="393" customWidth="1"/>
    <col min="6649" max="6902" width="11.5703125" style="393"/>
    <col min="6903" max="6903" width="55.7109375" style="393" customWidth="1"/>
    <col min="6904" max="6904" width="7.85546875" style="393" customWidth="1"/>
    <col min="6905" max="7158" width="11.5703125" style="393"/>
    <col min="7159" max="7159" width="55.7109375" style="393" customWidth="1"/>
    <col min="7160" max="7160" width="7.85546875" style="393" customWidth="1"/>
    <col min="7161" max="7414" width="11.5703125" style="393"/>
    <col min="7415" max="7415" width="55.7109375" style="393" customWidth="1"/>
    <col min="7416" max="7416" width="7.85546875" style="393" customWidth="1"/>
    <col min="7417" max="7670" width="11.5703125" style="393"/>
    <col min="7671" max="7671" width="55.7109375" style="393" customWidth="1"/>
    <col min="7672" max="7672" width="7.85546875" style="393" customWidth="1"/>
    <col min="7673" max="7926" width="11.5703125" style="393"/>
    <col min="7927" max="7927" width="55.7109375" style="393" customWidth="1"/>
    <col min="7928" max="7928" width="7.85546875" style="393" customWidth="1"/>
    <col min="7929" max="8182" width="11.5703125" style="393"/>
    <col min="8183" max="8183" width="55.7109375" style="393" customWidth="1"/>
    <col min="8184" max="8184" width="7.85546875" style="393" customWidth="1"/>
    <col min="8185" max="8438" width="11.5703125" style="393"/>
    <col min="8439" max="8439" width="55.7109375" style="393" customWidth="1"/>
    <col min="8440" max="8440" width="7.85546875" style="393" customWidth="1"/>
    <col min="8441" max="8694" width="11.5703125" style="393"/>
    <col min="8695" max="8695" width="55.7109375" style="393" customWidth="1"/>
    <col min="8696" max="8696" width="7.85546875" style="393" customWidth="1"/>
    <col min="8697" max="8950" width="11.5703125" style="393"/>
    <col min="8951" max="8951" width="55.7109375" style="393" customWidth="1"/>
    <col min="8952" max="8952" width="7.85546875" style="393" customWidth="1"/>
    <col min="8953" max="9206" width="11.5703125" style="393"/>
    <col min="9207" max="9207" width="55.7109375" style="393" customWidth="1"/>
    <col min="9208" max="9208" width="7.85546875" style="393" customWidth="1"/>
    <col min="9209" max="9462" width="11.5703125" style="393"/>
    <col min="9463" max="9463" width="55.7109375" style="393" customWidth="1"/>
    <col min="9464" max="9464" width="7.85546875" style="393" customWidth="1"/>
    <col min="9465" max="9718" width="11.5703125" style="393"/>
    <col min="9719" max="9719" width="55.7109375" style="393" customWidth="1"/>
    <col min="9720" max="9720" width="7.85546875" style="393" customWidth="1"/>
    <col min="9721" max="9974" width="11.5703125" style="393"/>
    <col min="9975" max="9975" width="55.7109375" style="393" customWidth="1"/>
    <col min="9976" max="9976" width="7.85546875" style="393" customWidth="1"/>
    <col min="9977" max="10230" width="11.5703125" style="393"/>
    <col min="10231" max="10231" width="55.7109375" style="393" customWidth="1"/>
    <col min="10232" max="10232" width="7.85546875" style="393" customWidth="1"/>
    <col min="10233" max="10486" width="11.5703125" style="393"/>
    <col min="10487" max="10487" width="55.7109375" style="393" customWidth="1"/>
    <col min="10488" max="10488" width="7.85546875" style="393" customWidth="1"/>
    <col min="10489" max="10742" width="11.5703125" style="393"/>
    <col min="10743" max="10743" width="55.7109375" style="393" customWidth="1"/>
    <col min="10744" max="10744" width="7.85546875" style="393" customWidth="1"/>
    <col min="10745" max="10998" width="11.5703125" style="393"/>
    <col min="10999" max="10999" width="55.7109375" style="393" customWidth="1"/>
    <col min="11000" max="11000" width="7.85546875" style="393" customWidth="1"/>
    <col min="11001" max="11254" width="11.5703125" style="393"/>
    <col min="11255" max="11255" width="55.7109375" style="393" customWidth="1"/>
    <col min="11256" max="11256" width="7.85546875" style="393" customWidth="1"/>
    <col min="11257" max="11510" width="11.5703125" style="393"/>
    <col min="11511" max="11511" width="55.7109375" style="393" customWidth="1"/>
    <col min="11512" max="11512" width="7.85546875" style="393" customWidth="1"/>
    <col min="11513" max="11766" width="11.5703125" style="393"/>
    <col min="11767" max="11767" width="55.7109375" style="393" customWidth="1"/>
    <col min="11768" max="11768" width="7.85546875" style="393" customWidth="1"/>
    <col min="11769" max="12022" width="11.5703125" style="393"/>
    <col min="12023" max="12023" width="55.7109375" style="393" customWidth="1"/>
    <col min="12024" max="12024" width="7.85546875" style="393" customWidth="1"/>
    <col min="12025" max="12278" width="11.5703125" style="393"/>
    <col min="12279" max="12279" width="55.7109375" style="393" customWidth="1"/>
    <col min="12280" max="12280" width="7.85546875" style="393" customWidth="1"/>
    <col min="12281" max="12534" width="11.5703125" style="393"/>
    <col min="12535" max="12535" width="55.7109375" style="393" customWidth="1"/>
    <col min="12536" max="12536" width="7.85546875" style="393" customWidth="1"/>
    <col min="12537" max="12790" width="11.5703125" style="393"/>
    <col min="12791" max="12791" width="55.7109375" style="393" customWidth="1"/>
    <col min="12792" max="12792" width="7.85546875" style="393" customWidth="1"/>
    <col min="12793" max="13046" width="11.5703125" style="393"/>
    <col min="13047" max="13047" width="55.7109375" style="393" customWidth="1"/>
    <col min="13048" max="13048" width="7.85546875" style="393" customWidth="1"/>
    <col min="13049" max="13302" width="11.5703125" style="393"/>
    <col min="13303" max="13303" width="55.7109375" style="393" customWidth="1"/>
    <col min="13304" max="13304" width="7.85546875" style="393" customWidth="1"/>
    <col min="13305" max="13558" width="11.5703125" style="393"/>
    <col min="13559" max="13559" width="55.7109375" style="393" customWidth="1"/>
    <col min="13560" max="13560" width="7.85546875" style="393" customWidth="1"/>
    <col min="13561" max="13814" width="11.5703125" style="393"/>
    <col min="13815" max="13815" width="55.7109375" style="393" customWidth="1"/>
    <col min="13816" max="13816" width="7.85546875" style="393" customWidth="1"/>
    <col min="13817" max="14070" width="11.5703125" style="393"/>
    <col min="14071" max="14071" width="55.7109375" style="393" customWidth="1"/>
    <col min="14072" max="14072" width="7.85546875" style="393" customWidth="1"/>
    <col min="14073" max="14326" width="11.5703125" style="393"/>
    <col min="14327" max="14327" width="55.7109375" style="393" customWidth="1"/>
    <col min="14328" max="14328" width="7.85546875" style="393" customWidth="1"/>
    <col min="14329" max="14582" width="11.5703125" style="393"/>
    <col min="14583" max="14583" width="55.7109375" style="393" customWidth="1"/>
    <col min="14584" max="14584" width="7.85546875" style="393" customWidth="1"/>
    <col min="14585" max="14838" width="11.5703125" style="393"/>
    <col min="14839" max="14839" width="55.7109375" style="393" customWidth="1"/>
    <col min="14840" max="14840" width="7.85546875" style="393" customWidth="1"/>
    <col min="14841" max="15094" width="11.5703125" style="393"/>
    <col min="15095" max="15095" width="55.7109375" style="393" customWidth="1"/>
    <col min="15096" max="15096" width="7.85546875" style="393" customWidth="1"/>
    <col min="15097" max="15350" width="11.5703125" style="393"/>
    <col min="15351" max="15351" width="55.7109375" style="393" customWidth="1"/>
    <col min="15352" max="15352" width="7.85546875" style="393" customWidth="1"/>
    <col min="15353" max="15606" width="11.5703125" style="393"/>
    <col min="15607" max="15607" width="55.7109375" style="393" customWidth="1"/>
    <col min="15608" max="15608" width="7.85546875" style="393" customWidth="1"/>
    <col min="15609" max="15862" width="11.5703125" style="393"/>
    <col min="15863" max="15863" width="55.7109375" style="393" customWidth="1"/>
    <col min="15864" max="15864" width="7.85546875" style="393" customWidth="1"/>
    <col min="15865" max="16118" width="11.5703125" style="393"/>
    <col min="16119" max="16119" width="55.7109375" style="393" customWidth="1"/>
    <col min="16120" max="16120" width="7.85546875" style="393" customWidth="1"/>
    <col min="16121" max="16384" width="11.5703125" style="393"/>
  </cols>
  <sheetData>
    <row r="1" spans="1:3" ht="41.25" customHeight="1" x14ac:dyDescent="0.2">
      <c r="A1" s="461" t="s">
        <v>329</v>
      </c>
      <c r="B1" s="462"/>
      <c r="C1" s="463"/>
    </row>
    <row r="2" spans="1:3" ht="18.75" thickBot="1" x14ac:dyDescent="0.25">
      <c r="A2" s="394"/>
      <c r="B2" s="395" t="s">
        <v>326</v>
      </c>
      <c r="C2" s="396"/>
    </row>
    <row r="3" spans="1:3" ht="13.5" customHeight="1" x14ac:dyDescent="0.2">
      <c r="A3" s="397" t="s">
        <v>258</v>
      </c>
      <c r="B3" s="397" t="s">
        <v>259</v>
      </c>
      <c r="C3" s="398">
        <f>SUM(C4:C16)</f>
        <v>1974</v>
      </c>
    </row>
    <row r="4" spans="1:3" x14ac:dyDescent="0.2">
      <c r="A4" s="399" t="s">
        <v>260</v>
      </c>
      <c r="B4" s="399" t="s">
        <v>261</v>
      </c>
      <c r="C4" s="400">
        <v>301</v>
      </c>
    </row>
    <row r="5" spans="1:3" x14ac:dyDescent="0.2">
      <c r="A5" s="399" t="s">
        <v>262</v>
      </c>
      <c r="B5" s="399" t="s">
        <v>263</v>
      </c>
      <c r="C5" s="400">
        <v>9</v>
      </c>
    </row>
    <row r="6" spans="1:3" x14ac:dyDescent="0.2">
      <c r="A6" s="399" t="s">
        <v>264</v>
      </c>
      <c r="B6" s="399" t="s">
        <v>265</v>
      </c>
      <c r="C6" s="400">
        <v>0</v>
      </c>
    </row>
    <row r="7" spans="1:3" x14ac:dyDescent="0.2">
      <c r="A7" s="399" t="s">
        <v>266</v>
      </c>
      <c r="B7" s="399" t="s">
        <v>267</v>
      </c>
      <c r="C7" s="400">
        <v>325</v>
      </c>
    </row>
    <row r="8" spans="1:3" ht="25.5" x14ac:dyDescent="0.2">
      <c r="A8" s="399" t="s">
        <v>268</v>
      </c>
      <c r="B8" s="399" t="s">
        <v>269</v>
      </c>
      <c r="C8" s="400">
        <v>47</v>
      </c>
    </row>
    <row r="9" spans="1:3" x14ac:dyDescent="0.2">
      <c r="A9" s="399" t="s">
        <v>270</v>
      </c>
      <c r="B9" s="399" t="s">
        <v>271</v>
      </c>
      <c r="C9" s="400">
        <v>395</v>
      </c>
    </row>
    <row r="10" spans="1:3" x14ac:dyDescent="0.2">
      <c r="A10" s="399" t="s">
        <v>272</v>
      </c>
      <c r="B10" s="399" t="s">
        <v>273</v>
      </c>
      <c r="C10" s="400">
        <v>815</v>
      </c>
    </row>
    <row r="11" spans="1:3" x14ac:dyDescent="0.2">
      <c r="A11" s="399" t="s">
        <v>274</v>
      </c>
      <c r="B11" s="399" t="s">
        <v>275</v>
      </c>
      <c r="C11" s="400">
        <v>0</v>
      </c>
    </row>
    <row r="12" spans="1:3" ht="25.5" x14ac:dyDescent="0.2">
      <c r="A12" s="399" t="s">
        <v>276</v>
      </c>
      <c r="B12" s="399" t="s">
        <v>277</v>
      </c>
      <c r="C12" s="400">
        <v>13</v>
      </c>
    </row>
    <row r="13" spans="1:3" x14ac:dyDescent="0.2">
      <c r="A13" s="399" t="s">
        <v>278</v>
      </c>
      <c r="B13" s="399" t="s">
        <v>279</v>
      </c>
      <c r="C13" s="400">
        <v>5</v>
      </c>
    </row>
    <row r="14" spans="1:3" x14ac:dyDescent="0.2">
      <c r="A14" s="399" t="s">
        <v>280</v>
      </c>
      <c r="B14" s="399" t="s">
        <v>281</v>
      </c>
      <c r="C14" s="400">
        <v>25</v>
      </c>
    </row>
    <row r="15" spans="1:3" x14ac:dyDescent="0.2">
      <c r="A15" s="399" t="s">
        <v>282</v>
      </c>
      <c r="B15" s="399" t="s">
        <v>283</v>
      </c>
      <c r="C15" s="400">
        <v>1</v>
      </c>
    </row>
    <row r="16" spans="1:3" x14ac:dyDescent="0.2">
      <c r="A16" s="399" t="s">
        <v>284</v>
      </c>
      <c r="B16" s="399" t="s">
        <v>285</v>
      </c>
      <c r="C16" s="400">
        <v>38</v>
      </c>
    </row>
    <row r="17" spans="1:6" x14ac:dyDescent="0.2">
      <c r="A17" s="401" t="s">
        <v>286</v>
      </c>
      <c r="B17" s="401" t="s">
        <v>287</v>
      </c>
      <c r="C17" s="402">
        <f>SUM(C18,C19,C20,C21,C22,C23,C24)</f>
        <v>1863</v>
      </c>
    </row>
    <row r="18" spans="1:6" x14ac:dyDescent="0.2">
      <c r="A18" s="399" t="s">
        <v>288</v>
      </c>
      <c r="B18" s="399" t="s">
        <v>289</v>
      </c>
      <c r="C18" s="400">
        <v>33</v>
      </c>
    </row>
    <row r="19" spans="1:6" x14ac:dyDescent="0.2">
      <c r="A19" s="399" t="s">
        <v>290</v>
      </c>
      <c r="B19" s="399" t="s">
        <v>291</v>
      </c>
      <c r="C19" s="400">
        <v>44</v>
      </c>
    </row>
    <row r="20" spans="1:6" ht="25.5" x14ac:dyDescent="0.2">
      <c r="A20" s="399" t="s">
        <v>292</v>
      </c>
      <c r="B20" s="399" t="s">
        <v>293</v>
      </c>
      <c r="C20" s="400">
        <v>80</v>
      </c>
    </row>
    <row r="21" spans="1:6" x14ac:dyDescent="0.2">
      <c r="A21" s="399" t="s">
        <v>294</v>
      </c>
      <c r="B21" s="399" t="s">
        <v>295</v>
      </c>
      <c r="C21" s="400">
        <v>24</v>
      </c>
    </row>
    <row r="22" spans="1:6" x14ac:dyDescent="0.2">
      <c r="A22" s="399" t="s">
        <v>296</v>
      </c>
      <c r="B22" s="399" t="s">
        <v>297</v>
      </c>
      <c r="C22" s="400">
        <v>7</v>
      </c>
    </row>
    <row r="23" spans="1:6" x14ac:dyDescent="0.2">
      <c r="A23" s="399" t="s">
        <v>298</v>
      </c>
      <c r="B23" s="399" t="s">
        <v>299</v>
      </c>
      <c r="C23" s="400">
        <v>1</v>
      </c>
    </row>
    <row r="24" spans="1:6" x14ac:dyDescent="0.2">
      <c r="A24" s="401" t="s">
        <v>300</v>
      </c>
      <c r="B24" s="401" t="s">
        <v>301</v>
      </c>
      <c r="C24" s="402">
        <f>SUM(C25:C26)</f>
        <v>1674</v>
      </c>
    </row>
    <row r="25" spans="1:6" x14ac:dyDescent="0.2">
      <c r="A25" s="399" t="s">
        <v>302</v>
      </c>
      <c r="B25" s="399" t="s">
        <v>303</v>
      </c>
      <c r="C25" s="400">
        <v>846</v>
      </c>
    </row>
    <row r="26" spans="1:6" x14ac:dyDescent="0.2">
      <c r="A26" s="399" t="s">
        <v>304</v>
      </c>
      <c r="B26" s="399" t="s">
        <v>305</v>
      </c>
      <c r="C26" s="400">
        <v>828</v>
      </c>
    </row>
    <row r="27" spans="1:6" x14ac:dyDescent="0.2">
      <c r="A27" s="399" t="s">
        <v>306</v>
      </c>
      <c r="B27" s="399" t="s">
        <v>307</v>
      </c>
      <c r="C27" s="400">
        <v>449</v>
      </c>
    </row>
    <row r="28" spans="1:6" x14ac:dyDescent="0.2">
      <c r="A28" s="399" t="s">
        <v>308</v>
      </c>
      <c r="B28" s="399" t="s">
        <v>309</v>
      </c>
      <c r="C28" s="400">
        <v>257</v>
      </c>
    </row>
    <row r="29" spans="1:6" x14ac:dyDescent="0.2">
      <c r="A29" s="399" t="s">
        <v>310</v>
      </c>
      <c r="B29" s="399" t="s">
        <v>311</v>
      </c>
      <c r="C29" s="403">
        <v>8735</v>
      </c>
      <c r="F29" s="404"/>
    </row>
    <row r="30" spans="1:6" x14ac:dyDescent="0.2">
      <c r="A30" s="399" t="s">
        <v>312</v>
      </c>
      <c r="B30" s="399" t="s">
        <v>313</v>
      </c>
      <c r="C30" s="400">
        <v>24</v>
      </c>
      <c r="F30" s="404"/>
    </row>
    <row r="31" spans="1:6" x14ac:dyDescent="0.2">
      <c r="A31" s="399" t="s">
        <v>314</v>
      </c>
      <c r="B31" s="399" t="s">
        <v>315</v>
      </c>
      <c r="C31" s="400">
        <v>1063</v>
      </c>
      <c r="F31" s="404"/>
    </row>
    <row r="32" spans="1:6" x14ac:dyDescent="0.2">
      <c r="A32" s="399" t="s">
        <v>316</v>
      </c>
      <c r="B32" s="399" t="s">
        <v>317</v>
      </c>
      <c r="C32" s="403">
        <v>44</v>
      </c>
      <c r="F32" s="404"/>
    </row>
    <row r="33" spans="1:6" x14ac:dyDescent="0.2">
      <c r="A33" s="399" t="s">
        <v>318</v>
      </c>
      <c r="B33" s="399" t="s">
        <v>319</v>
      </c>
      <c r="C33" s="400">
        <v>16</v>
      </c>
      <c r="F33" s="404"/>
    </row>
    <row r="34" spans="1:6" x14ac:dyDescent="0.2">
      <c r="A34" s="399" t="s">
        <v>320</v>
      </c>
      <c r="B34" s="399" t="s">
        <v>321</v>
      </c>
      <c r="C34" s="400">
        <v>644</v>
      </c>
      <c r="F34" s="404"/>
    </row>
    <row r="35" spans="1:6" x14ac:dyDescent="0.2">
      <c r="A35" s="399" t="s">
        <v>322</v>
      </c>
      <c r="B35" s="399" t="s">
        <v>323</v>
      </c>
      <c r="C35" s="400">
        <v>198</v>
      </c>
    </row>
    <row r="36" spans="1:6" x14ac:dyDescent="0.2">
      <c r="A36" s="401" t="s">
        <v>324</v>
      </c>
      <c r="B36" s="401" t="s">
        <v>325</v>
      </c>
      <c r="C36" s="402">
        <f>SUM(C3,C17,C27,C28,C29,C30,C31,C32,C33,C34,C35)</f>
        <v>15267</v>
      </c>
      <c r="E36" s="404"/>
    </row>
    <row r="40" spans="1:6" x14ac:dyDescent="0.2">
      <c r="C40" s="404"/>
    </row>
  </sheetData>
  <sheetProtection selectLockedCells="1" selectUnlockedCells="1"/>
  <mergeCells count="1">
    <mergeCell ref="A1:C1"/>
  </mergeCells>
  <printOptions horizontalCentered="1" verticalCentered="1"/>
  <pageMargins left="0.39370078740157483" right="0.23622047244094491" top="1.0629921259842521" bottom="1.0629921259842521" header="0.78740157480314965" footer="0.78740157480314965"/>
  <pageSetup paperSize="9" firstPageNumber="0" orientation="portrait" r:id="rId1"/>
  <headerFooter alignWithMargins="0">
    <oddHeader xml:space="preserve">&amp;L&amp;G&amp;C&amp;"Times New Roman,Normale"&amp;18Modello LA Consuntivo&amp;R&amp;18Anno 2019 </oddHeader>
    <oddFooter>&amp;L&amp;"Arial,Corsivo"UOC Controllo di Gestione e SIS&amp;C&amp;"Times New Roman,Normale"&amp;12Pagina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36"/>
  <sheetViews>
    <sheetView zoomScale="90" zoomScaleNormal="90" workbookViewId="0">
      <selection activeCell="C20" sqref="C20"/>
    </sheetView>
  </sheetViews>
  <sheetFormatPr defaultColWidth="11.5703125" defaultRowHeight="12.75" x14ac:dyDescent="0.2"/>
  <cols>
    <col min="1" max="1" width="11.5703125" style="393"/>
    <col min="2" max="2" width="55.7109375" style="393" customWidth="1"/>
    <col min="3" max="3" width="7.85546875" style="393" customWidth="1"/>
    <col min="4" max="245" width="11.5703125" style="393"/>
    <col min="246" max="246" width="55.7109375" style="393" customWidth="1"/>
    <col min="247" max="247" width="7.85546875" style="393" customWidth="1"/>
    <col min="248" max="501" width="11.5703125" style="393"/>
    <col min="502" max="502" width="55.7109375" style="393" customWidth="1"/>
    <col min="503" max="503" width="7.85546875" style="393" customWidth="1"/>
    <col min="504" max="757" width="11.5703125" style="393"/>
    <col min="758" max="758" width="55.7109375" style="393" customWidth="1"/>
    <col min="759" max="759" width="7.85546875" style="393" customWidth="1"/>
    <col min="760" max="1013" width="11.5703125" style="393"/>
    <col min="1014" max="1014" width="55.7109375" style="393" customWidth="1"/>
    <col min="1015" max="1015" width="7.85546875" style="393" customWidth="1"/>
    <col min="1016" max="1269" width="11.5703125" style="393"/>
    <col min="1270" max="1270" width="55.7109375" style="393" customWidth="1"/>
    <col min="1271" max="1271" width="7.85546875" style="393" customWidth="1"/>
    <col min="1272" max="1525" width="11.5703125" style="393"/>
    <col min="1526" max="1526" width="55.7109375" style="393" customWidth="1"/>
    <col min="1527" max="1527" width="7.85546875" style="393" customWidth="1"/>
    <col min="1528" max="1781" width="11.5703125" style="393"/>
    <col min="1782" max="1782" width="55.7109375" style="393" customWidth="1"/>
    <col min="1783" max="1783" width="7.85546875" style="393" customWidth="1"/>
    <col min="1784" max="2037" width="11.5703125" style="393"/>
    <col min="2038" max="2038" width="55.7109375" style="393" customWidth="1"/>
    <col min="2039" max="2039" width="7.85546875" style="393" customWidth="1"/>
    <col min="2040" max="2293" width="11.5703125" style="393"/>
    <col min="2294" max="2294" width="55.7109375" style="393" customWidth="1"/>
    <col min="2295" max="2295" width="7.85546875" style="393" customWidth="1"/>
    <col min="2296" max="2549" width="11.5703125" style="393"/>
    <col min="2550" max="2550" width="55.7109375" style="393" customWidth="1"/>
    <col min="2551" max="2551" width="7.85546875" style="393" customWidth="1"/>
    <col min="2552" max="2805" width="11.5703125" style="393"/>
    <col min="2806" max="2806" width="55.7109375" style="393" customWidth="1"/>
    <col min="2807" max="2807" width="7.85546875" style="393" customWidth="1"/>
    <col min="2808" max="3061" width="11.5703125" style="393"/>
    <col min="3062" max="3062" width="55.7109375" style="393" customWidth="1"/>
    <col min="3063" max="3063" width="7.85546875" style="393" customWidth="1"/>
    <col min="3064" max="3317" width="11.5703125" style="393"/>
    <col min="3318" max="3318" width="55.7109375" style="393" customWidth="1"/>
    <col min="3319" max="3319" width="7.85546875" style="393" customWidth="1"/>
    <col min="3320" max="3573" width="11.5703125" style="393"/>
    <col min="3574" max="3574" width="55.7109375" style="393" customWidth="1"/>
    <col min="3575" max="3575" width="7.85546875" style="393" customWidth="1"/>
    <col min="3576" max="3829" width="11.5703125" style="393"/>
    <col min="3830" max="3830" width="55.7109375" style="393" customWidth="1"/>
    <col min="3831" max="3831" width="7.85546875" style="393" customWidth="1"/>
    <col min="3832" max="4085" width="11.5703125" style="393"/>
    <col min="4086" max="4086" width="55.7109375" style="393" customWidth="1"/>
    <col min="4087" max="4087" width="7.85546875" style="393" customWidth="1"/>
    <col min="4088" max="4341" width="11.5703125" style="393"/>
    <col min="4342" max="4342" width="55.7109375" style="393" customWidth="1"/>
    <col min="4343" max="4343" width="7.85546875" style="393" customWidth="1"/>
    <col min="4344" max="4597" width="11.5703125" style="393"/>
    <col min="4598" max="4598" width="55.7109375" style="393" customWidth="1"/>
    <col min="4599" max="4599" width="7.85546875" style="393" customWidth="1"/>
    <col min="4600" max="4853" width="11.5703125" style="393"/>
    <col min="4854" max="4854" width="55.7109375" style="393" customWidth="1"/>
    <col min="4855" max="4855" width="7.85546875" style="393" customWidth="1"/>
    <col min="4856" max="5109" width="11.5703125" style="393"/>
    <col min="5110" max="5110" width="55.7109375" style="393" customWidth="1"/>
    <col min="5111" max="5111" width="7.85546875" style="393" customWidth="1"/>
    <col min="5112" max="5365" width="11.5703125" style="393"/>
    <col min="5366" max="5366" width="55.7109375" style="393" customWidth="1"/>
    <col min="5367" max="5367" width="7.85546875" style="393" customWidth="1"/>
    <col min="5368" max="5621" width="11.5703125" style="393"/>
    <col min="5622" max="5622" width="55.7109375" style="393" customWidth="1"/>
    <col min="5623" max="5623" width="7.85546875" style="393" customWidth="1"/>
    <col min="5624" max="5877" width="11.5703125" style="393"/>
    <col min="5878" max="5878" width="55.7109375" style="393" customWidth="1"/>
    <col min="5879" max="5879" width="7.85546875" style="393" customWidth="1"/>
    <col min="5880" max="6133" width="11.5703125" style="393"/>
    <col min="6134" max="6134" width="55.7109375" style="393" customWidth="1"/>
    <col min="6135" max="6135" width="7.85546875" style="393" customWidth="1"/>
    <col min="6136" max="6389" width="11.5703125" style="393"/>
    <col min="6390" max="6390" width="55.7109375" style="393" customWidth="1"/>
    <col min="6391" max="6391" width="7.85546875" style="393" customWidth="1"/>
    <col min="6392" max="6645" width="11.5703125" style="393"/>
    <col min="6646" max="6646" width="55.7109375" style="393" customWidth="1"/>
    <col min="6647" max="6647" width="7.85546875" style="393" customWidth="1"/>
    <col min="6648" max="6901" width="11.5703125" style="393"/>
    <col min="6902" max="6902" width="55.7109375" style="393" customWidth="1"/>
    <col min="6903" max="6903" width="7.85546875" style="393" customWidth="1"/>
    <col min="6904" max="7157" width="11.5703125" style="393"/>
    <col min="7158" max="7158" width="55.7109375" style="393" customWidth="1"/>
    <col min="7159" max="7159" width="7.85546875" style="393" customWidth="1"/>
    <col min="7160" max="7413" width="11.5703125" style="393"/>
    <col min="7414" max="7414" width="55.7109375" style="393" customWidth="1"/>
    <col min="7415" max="7415" width="7.85546875" style="393" customWidth="1"/>
    <col min="7416" max="7669" width="11.5703125" style="393"/>
    <col min="7670" max="7670" width="55.7109375" style="393" customWidth="1"/>
    <col min="7671" max="7671" width="7.85546875" style="393" customWidth="1"/>
    <col min="7672" max="7925" width="11.5703125" style="393"/>
    <col min="7926" max="7926" width="55.7109375" style="393" customWidth="1"/>
    <col min="7927" max="7927" width="7.85546875" style="393" customWidth="1"/>
    <col min="7928" max="8181" width="11.5703125" style="393"/>
    <col min="8182" max="8182" width="55.7109375" style="393" customWidth="1"/>
    <col min="8183" max="8183" width="7.85546875" style="393" customWidth="1"/>
    <col min="8184" max="8437" width="11.5703125" style="393"/>
    <col min="8438" max="8438" width="55.7109375" style="393" customWidth="1"/>
    <col min="8439" max="8439" width="7.85546875" style="393" customWidth="1"/>
    <col min="8440" max="8693" width="11.5703125" style="393"/>
    <col min="8694" max="8694" width="55.7109375" style="393" customWidth="1"/>
    <col min="8695" max="8695" width="7.85546875" style="393" customWidth="1"/>
    <col min="8696" max="8949" width="11.5703125" style="393"/>
    <col min="8950" max="8950" width="55.7109375" style="393" customWidth="1"/>
    <col min="8951" max="8951" width="7.85546875" style="393" customWidth="1"/>
    <col min="8952" max="9205" width="11.5703125" style="393"/>
    <col min="9206" max="9206" width="55.7109375" style="393" customWidth="1"/>
    <col min="9207" max="9207" width="7.85546875" style="393" customWidth="1"/>
    <col min="9208" max="9461" width="11.5703125" style="393"/>
    <col min="9462" max="9462" width="55.7109375" style="393" customWidth="1"/>
    <col min="9463" max="9463" width="7.85546875" style="393" customWidth="1"/>
    <col min="9464" max="9717" width="11.5703125" style="393"/>
    <col min="9718" max="9718" width="55.7109375" style="393" customWidth="1"/>
    <col min="9719" max="9719" width="7.85546875" style="393" customWidth="1"/>
    <col min="9720" max="9973" width="11.5703125" style="393"/>
    <col min="9974" max="9974" width="55.7109375" style="393" customWidth="1"/>
    <col min="9975" max="9975" width="7.85546875" style="393" customWidth="1"/>
    <col min="9976" max="10229" width="11.5703125" style="393"/>
    <col min="10230" max="10230" width="55.7109375" style="393" customWidth="1"/>
    <col min="10231" max="10231" width="7.85546875" style="393" customWidth="1"/>
    <col min="10232" max="10485" width="11.5703125" style="393"/>
    <col min="10486" max="10486" width="55.7109375" style="393" customWidth="1"/>
    <col min="10487" max="10487" width="7.85546875" style="393" customWidth="1"/>
    <col min="10488" max="10741" width="11.5703125" style="393"/>
    <col min="10742" max="10742" width="55.7109375" style="393" customWidth="1"/>
    <col min="10743" max="10743" width="7.85546875" style="393" customWidth="1"/>
    <col min="10744" max="10997" width="11.5703125" style="393"/>
    <col min="10998" max="10998" width="55.7109375" style="393" customWidth="1"/>
    <col min="10999" max="10999" width="7.85546875" style="393" customWidth="1"/>
    <col min="11000" max="11253" width="11.5703125" style="393"/>
    <col min="11254" max="11254" width="55.7109375" style="393" customWidth="1"/>
    <col min="11255" max="11255" width="7.85546875" style="393" customWidth="1"/>
    <col min="11256" max="11509" width="11.5703125" style="393"/>
    <col min="11510" max="11510" width="55.7109375" style="393" customWidth="1"/>
    <col min="11511" max="11511" width="7.85546875" style="393" customWidth="1"/>
    <col min="11512" max="11765" width="11.5703125" style="393"/>
    <col min="11766" max="11766" width="55.7109375" style="393" customWidth="1"/>
    <col min="11767" max="11767" width="7.85546875" style="393" customWidth="1"/>
    <col min="11768" max="12021" width="11.5703125" style="393"/>
    <col min="12022" max="12022" width="55.7109375" style="393" customWidth="1"/>
    <col min="12023" max="12023" width="7.85546875" style="393" customWidth="1"/>
    <col min="12024" max="12277" width="11.5703125" style="393"/>
    <col min="12278" max="12278" width="55.7109375" style="393" customWidth="1"/>
    <col min="12279" max="12279" width="7.85546875" style="393" customWidth="1"/>
    <col min="12280" max="12533" width="11.5703125" style="393"/>
    <col min="12534" max="12534" width="55.7109375" style="393" customWidth="1"/>
    <col min="12535" max="12535" width="7.85546875" style="393" customWidth="1"/>
    <col min="12536" max="12789" width="11.5703125" style="393"/>
    <col min="12790" max="12790" width="55.7109375" style="393" customWidth="1"/>
    <col min="12791" max="12791" width="7.85546875" style="393" customWidth="1"/>
    <col min="12792" max="13045" width="11.5703125" style="393"/>
    <col min="13046" max="13046" width="55.7109375" style="393" customWidth="1"/>
    <col min="13047" max="13047" width="7.85546875" style="393" customWidth="1"/>
    <col min="13048" max="13301" width="11.5703125" style="393"/>
    <col min="13302" max="13302" width="55.7109375" style="393" customWidth="1"/>
    <col min="13303" max="13303" width="7.85546875" style="393" customWidth="1"/>
    <col min="13304" max="13557" width="11.5703125" style="393"/>
    <col min="13558" max="13558" width="55.7109375" style="393" customWidth="1"/>
    <col min="13559" max="13559" width="7.85546875" style="393" customWidth="1"/>
    <col min="13560" max="13813" width="11.5703125" style="393"/>
    <col min="13814" max="13814" width="55.7109375" style="393" customWidth="1"/>
    <col min="13815" max="13815" width="7.85546875" style="393" customWidth="1"/>
    <col min="13816" max="14069" width="11.5703125" style="393"/>
    <col min="14070" max="14070" width="55.7109375" style="393" customWidth="1"/>
    <col min="14071" max="14071" width="7.85546875" style="393" customWidth="1"/>
    <col min="14072" max="14325" width="11.5703125" style="393"/>
    <col min="14326" max="14326" width="55.7109375" style="393" customWidth="1"/>
    <col min="14327" max="14327" width="7.85546875" style="393" customWidth="1"/>
    <col min="14328" max="14581" width="11.5703125" style="393"/>
    <col min="14582" max="14582" width="55.7109375" style="393" customWidth="1"/>
    <col min="14583" max="14583" width="7.85546875" style="393" customWidth="1"/>
    <col min="14584" max="14837" width="11.5703125" style="393"/>
    <col min="14838" max="14838" width="55.7109375" style="393" customWidth="1"/>
    <col min="14839" max="14839" width="7.85546875" style="393" customWidth="1"/>
    <col min="14840" max="15093" width="11.5703125" style="393"/>
    <col min="15094" max="15094" width="55.7109375" style="393" customWidth="1"/>
    <col min="15095" max="15095" width="7.85546875" style="393" customWidth="1"/>
    <col min="15096" max="15349" width="11.5703125" style="393"/>
    <col min="15350" max="15350" width="55.7109375" style="393" customWidth="1"/>
    <col min="15351" max="15351" width="7.85546875" style="393" customWidth="1"/>
    <col min="15352" max="15605" width="11.5703125" style="393"/>
    <col min="15606" max="15606" width="55.7109375" style="393" customWidth="1"/>
    <col min="15607" max="15607" width="7.85546875" style="393" customWidth="1"/>
    <col min="15608" max="15861" width="11.5703125" style="393"/>
    <col min="15862" max="15862" width="55.7109375" style="393" customWidth="1"/>
    <col min="15863" max="15863" width="7.85546875" style="393" customWidth="1"/>
    <col min="15864" max="16117" width="11.5703125" style="393"/>
    <col min="16118" max="16118" width="55.7109375" style="393" customWidth="1"/>
    <col min="16119" max="16119" width="7.85546875" style="393" customWidth="1"/>
    <col min="16120" max="16384" width="11.5703125" style="393"/>
  </cols>
  <sheetData>
    <row r="1" spans="1:3" ht="41.25" customHeight="1" x14ac:dyDescent="0.2">
      <c r="A1" s="461" t="s">
        <v>256</v>
      </c>
      <c r="B1" s="462"/>
      <c r="C1" s="463"/>
    </row>
    <row r="2" spans="1:3" ht="18.75" thickBot="1" x14ac:dyDescent="0.25">
      <c r="A2" s="394"/>
      <c r="B2" s="395" t="s">
        <v>327</v>
      </c>
      <c r="C2" s="396"/>
    </row>
    <row r="3" spans="1:3" x14ac:dyDescent="0.2">
      <c r="A3" s="397" t="s">
        <v>258</v>
      </c>
      <c r="B3" s="397" t="s">
        <v>259</v>
      </c>
      <c r="C3" s="398">
        <f>SUM(C4:C16)</f>
        <v>2005</v>
      </c>
    </row>
    <row r="4" spans="1:3" x14ac:dyDescent="0.2">
      <c r="A4" s="399" t="s">
        <v>260</v>
      </c>
      <c r="B4" s="399" t="s">
        <v>261</v>
      </c>
      <c r="C4" s="400">
        <v>209</v>
      </c>
    </row>
    <row r="5" spans="1:3" x14ac:dyDescent="0.2">
      <c r="A5" s="399" t="s">
        <v>262</v>
      </c>
      <c r="B5" s="399" t="s">
        <v>263</v>
      </c>
      <c r="C5" s="400">
        <v>4</v>
      </c>
    </row>
    <row r="6" spans="1:3" x14ac:dyDescent="0.2">
      <c r="A6" s="399" t="s">
        <v>264</v>
      </c>
      <c r="B6" s="399" t="s">
        <v>265</v>
      </c>
      <c r="C6" s="400">
        <v>0</v>
      </c>
    </row>
    <row r="7" spans="1:3" x14ac:dyDescent="0.2">
      <c r="A7" s="399" t="s">
        <v>266</v>
      </c>
      <c r="B7" s="399" t="s">
        <v>267</v>
      </c>
      <c r="C7" s="400">
        <v>471</v>
      </c>
    </row>
    <row r="8" spans="1:3" ht="25.5" x14ac:dyDescent="0.2">
      <c r="A8" s="399" t="s">
        <v>268</v>
      </c>
      <c r="B8" s="399" t="s">
        <v>269</v>
      </c>
      <c r="C8" s="400">
        <v>325</v>
      </c>
    </row>
    <row r="9" spans="1:3" x14ac:dyDescent="0.2">
      <c r="A9" s="399" t="s">
        <v>270</v>
      </c>
      <c r="B9" s="399" t="s">
        <v>271</v>
      </c>
      <c r="C9" s="400">
        <v>347</v>
      </c>
    </row>
    <row r="10" spans="1:3" x14ac:dyDescent="0.2">
      <c r="A10" s="399" t="s">
        <v>272</v>
      </c>
      <c r="B10" s="399" t="s">
        <v>273</v>
      </c>
      <c r="C10" s="400">
        <v>563</v>
      </c>
    </row>
    <row r="11" spans="1:3" x14ac:dyDescent="0.2">
      <c r="A11" s="399" t="s">
        <v>274</v>
      </c>
      <c r="B11" s="399" t="s">
        <v>275</v>
      </c>
      <c r="C11" s="400">
        <v>0</v>
      </c>
    </row>
    <row r="12" spans="1:3" ht="25.5" x14ac:dyDescent="0.2">
      <c r="A12" s="399" t="s">
        <v>276</v>
      </c>
      <c r="B12" s="399" t="s">
        <v>277</v>
      </c>
      <c r="C12" s="400">
        <v>9</v>
      </c>
    </row>
    <row r="13" spans="1:3" x14ac:dyDescent="0.2">
      <c r="A13" s="399" t="s">
        <v>278</v>
      </c>
      <c r="B13" s="399" t="s">
        <v>279</v>
      </c>
      <c r="C13" s="400">
        <v>3</v>
      </c>
    </row>
    <row r="14" spans="1:3" x14ac:dyDescent="0.2">
      <c r="A14" s="399" t="s">
        <v>280</v>
      </c>
      <c r="B14" s="399" t="s">
        <v>281</v>
      </c>
      <c r="C14" s="400">
        <v>24</v>
      </c>
    </row>
    <row r="15" spans="1:3" x14ac:dyDescent="0.2">
      <c r="A15" s="399" t="s">
        <v>282</v>
      </c>
      <c r="B15" s="399" t="s">
        <v>283</v>
      </c>
      <c r="C15" s="400">
        <v>1</v>
      </c>
    </row>
    <row r="16" spans="1:3" x14ac:dyDescent="0.2">
      <c r="A16" s="399" t="s">
        <v>284</v>
      </c>
      <c r="B16" s="399" t="s">
        <v>285</v>
      </c>
      <c r="C16" s="400">
        <v>49</v>
      </c>
    </row>
    <row r="17" spans="1:5" x14ac:dyDescent="0.2">
      <c r="A17" s="401" t="s">
        <v>286</v>
      </c>
      <c r="B17" s="401" t="s">
        <v>287</v>
      </c>
      <c r="C17" s="402">
        <f>SUM(C18,C19,C20,C21,C22,C23,C24)</f>
        <v>1468</v>
      </c>
    </row>
    <row r="18" spans="1:5" x14ac:dyDescent="0.2">
      <c r="A18" s="399" t="s">
        <v>288</v>
      </c>
      <c r="B18" s="399" t="s">
        <v>289</v>
      </c>
      <c r="C18" s="400">
        <v>77</v>
      </c>
    </row>
    <row r="19" spans="1:5" x14ac:dyDescent="0.2">
      <c r="A19" s="399" t="s">
        <v>290</v>
      </c>
      <c r="B19" s="399" t="s">
        <v>291</v>
      </c>
      <c r="C19" s="400">
        <v>16</v>
      </c>
    </row>
    <row r="20" spans="1:5" ht="25.5" x14ac:dyDescent="0.2">
      <c r="A20" s="399" t="s">
        <v>292</v>
      </c>
      <c r="B20" s="399" t="s">
        <v>293</v>
      </c>
      <c r="C20" s="400">
        <v>35</v>
      </c>
    </row>
    <row r="21" spans="1:5" x14ac:dyDescent="0.2">
      <c r="A21" s="399" t="s">
        <v>294</v>
      </c>
      <c r="B21" s="399" t="s">
        <v>295</v>
      </c>
      <c r="C21" s="400">
        <v>33</v>
      </c>
    </row>
    <row r="22" spans="1:5" x14ac:dyDescent="0.2">
      <c r="A22" s="399" t="s">
        <v>296</v>
      </c>
      <c r="B22" s="399" t="s">
        <v>297</v>
      </c>
      <c r="C22" s="400">
        <v>0</v>
      </c>
    </row>
    <row r="23" spans="1:5" x14ac:dyDescent="0.2">
      <c r="A23" s="399" t="s">
        <v>298</v>
      </c>
      <c r="B23" s="399" t="s">
        <v>299</v>
      </c>
      <c r="C23" s="400">
        <v>1</v>
      </c>
    </row>
    <row r="24" spans="1:5" x14ac:dyDescent="0.2">
      <c r="A24" s="401" t="s">
        <v>300</v>
      </c>
      <c r="B24" s="401" t="s">
        <v>301</v>
      </c>
      <c r="C24" s="402">
        <f>SUM(C25:C26)</f>
        <v>1306</v>
      </c>
    </row>
    <row r="25" spans="1:5" x14ac:dyDescent="0.2">
      <c r="A25" s="399" t="s">
        <v>302</v>
      </c>
      <c r="B25" s="399" t="s">
        <v>303</v>
      </c>
      <c r="C25" s="400">
        <v>548</v>
      </c>
    </row>
    <row r="26" spans="1:5" x14ac:dyDescent="0.2">
      <c r="A26" s="399" t="s">
        <v>304</v>
      </c>
      <c r="B26" s="399" t="s">
        <v>305</v>
      </c>
      <c r="C26" s="400">
        <v>758</v>
      </c>
    </row>
    <row r="27" spans="1:5" x14ac:dyDescent="0.2">
      <c r="A27" s="399" t="s">
        <v>306</v>
      </c>
      <c r="B27" s="399" t="s">
        <v>307</v>
      </c>
      <c r="C27" s="400">
        <v>277</v>
      </c>
    </row>
    <row r="28" spans="1:5" ht="12.75" customHeight="1" x14ac:dyDescent="0.2">
      <c r="A28" s="399" t="s">
        <v>308</v>
      </c>
      <c r="B28" s="399" t="s">
        <v>309</v>
      </c>
      <c r="C28" s="400">
        <v>315</v>
      </c>
    </row>
    <row r="29" spans="1:5" x14ac:dyDescent="0.2">
      <c r="A29" s="399" t="s">
        <v>310</v>
      </c>
      <c r="B29" s="399" t="s">
        <v>311</v>
      </c>
      <c r="C29" s="403">
        <v>9814</v>
      </c>
      <c r="E29" s="404"/>
    </row>
    <row r="30" spans="1:5" x14ac:dyDescent="0.2">
      <c r="A30" s="399" t="s">
        <v>312</v>
      </c>
      <c r="B30" s="399" t="s">
        <v>313</v>
      </c>
      <c r="C30" s="400">
        <v>25</v>
      </c>
      <c r="E30" s="404"/>
    </row>
    <row r="31" spans="1:5" x14ac:dyDescent="0.2">
      <c r="A31" s="399" t="s">
        <v>314</v>
      </c>
      <c r="B31" s="399" t="s">
        <v>315</v>
      </c>
      <c r="C31" s="400">
        <v>900</v>
      </c>
      <c r="E31" s="404"/>
    </row>
    <row r="32" spans="1:5" x14ac:dyDescent="0.2">
      <c r="A32" s="399" t="s">
        <v>316</v>
      </c>
      <c r="B32" s="399" t="s">
        <v>317</v>
      </c>
      <c r="C32" s="403">
        <v>43</v>
      </c>
      <c r="E32" s="404"/>
    </row>
    <row r="33" spans="1:3" x14ac:dyDescent="0.2">
      <c r="A33" s="399" t="s">
        <v>318</v>
      </c>
      <c r="B33" s="399" t="s">
        <v>319</v>
      </c>
      <c r="C33" s="400">
        <v>9</v>
      </c>
    </row>
    <row r="34" spans="1:3" x14ac:dyDescent="0.2">
      <c r="A34" s="399" t="s">
        <v>320</v>
      </c>
      <c r="B34" s="399" t="s">
        <v>321</v>
      </c>
      <c r="C34" s="400">
        <v>354</v>
      </c>
    </row>
    <row r="35" spans="1:3" x14ac:dyDescent="0.2">
      <c r="A35" s="399" t="s">
        <v>322</v>
      </c>
      <c r="B35" s="399" t="s">
        <v>323</v>
      </c>
      <c r="C35" s="400">
        <v>156</v>
      </c>
    </row>
    <row r="36" spans="1:3" x14ac:dyDescent="0.2">
      <c r="A36" s="401" t="s">
        <v>324</v>
      </c>
      <c r="B36" s="401" t="s">
        <v>325</v>
      </c>
      <c r="C36" s="402">
        <f>SUM(C3,C17,C27,C28,C29,C30,C31,C32,C33,C34,C35)</f>
        <v>15366</v>
      </c>
    </row>
  </sheetData>
  <sheetProtection selectLockedCells="1" selectUnlockedCells="1"/>
  <mergeCells count="1">
    <mergeCell ref="A1:C1"/>
  </mergeCells>
  <printOptions horizontalCentered="1" verticalCentered="1"/>
  <pageMargins left="0.39370078740157483" right="0.23622047244094491" top="1.0629921259842521" bottom="1.0629921259842521" header="0.78740157480314965" footer="0.78740157480314965"/>
  <pageSetup paperSize="9" firstPageNumber="0" orientation="portrait" r:id="rId1"/>
  <headerFooter alignWithMargins="0">
    <oddHeader xml:space="preserve">&amp;L&amp;G&amp;C&amp;"Times New Roman,Normale"&amp;18Modello LA Consuntivo&amp;R&amp;18Anno 2019 </oddHeader>
    <oddFooter>&amp;L&amp;"Arial,Corsivo"UOC Controllo di Gestione e SIS&amp;C&amp;"Times New Roman,Normale"&amp;12Pagina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36"/>
  <sheetViews>
    <sheetView zoomScale="90" zoomScaleNormal="90" workbookViewId="0">
      <selection activeCell="C20" sqref="C20"/>
    </sheetView>
  </sheetViews>
  <sheetFormatPr defaultColWidth="11.5703125" defaultRowHeight="12.75" x14ac:dyDescent="0.2"/>
  <cols>
    <col min="1" max="1" width="11.5703125" style="393"/>
    <col min="2" max="2" width="55.7109375" style="393" customWidth="1"/>
    <col min="3" max="3" width="7.85546875" style="393" customWidth="1"/>
    <col min="4" max="246" width="11.5703125" style="393"/>
    <col min="247" max="247" width="55.7109375" style="393" customWidth="1"/>
    <col min="248" max="248" width="7.85546875" style="393" customWidth="1"/>
    <col min="249" max="502" width="11.5703125" style="393"/>
    <col min="503" max="503" width="55.7109375" style="393" customWidth="1"/>
    <col min="504" max="504" width="7.85546875" style="393" customWidth="1"/>
    <col min="505" max="758" width="11.5703125" style="393"/>
    <col min="759" max="759" width="55.7109375" style="393" customWidth="1"/>
    <col min="760" max="760" width="7.85546875" style="393" customWidth="1"/>
    <col min="761" max="1014" width="11.5703125" style="393"/>
    <col min="1015" max="1015" width="55.7109375" style="393" customWidth="1"/>
    <col min="1016" max="1016" width="7.85546875" style="393" customWidth="1"/>
    <col min="1017" max="1270" width="11.5703125" style="393"/>
    <col min="1271" max="1271" width="55.7109375" style="393" customWidth="1"/>
    <col min="1272" max="1272" width="7.85546875" style="393" customWidth="1"/>
    <col min="1273" max="1526" width="11.5703125" style="393"/>
    <col min="1527" max="1527" width="55.7109375" style="393" customWidth="1"/>
    <col min="1528" max="1528" width="7.85546875" style="393" customWidth="1"/>
    <col min="1529" max="1782" width="11.5703125" style="393"/>
    <col min="1783" max="1783" width="55.7109375" style="393" customWidth="1"/>
    <col min="1784" max="1784" width="7.85546875" style="393" customWidth="1"/>
    <col min="1785" max="2038" width="11.5703125" style="393"/>
    <col min="2039" max="2039" width="55.7109375" style="393" customWidth="1"/>
    <col min="2040" max="2040" width="7.85546875" style="393" customWidth="1"/>
    <col min="2041" max="2294" width="11.5703125" style="393"/>
    <col min="2295" max="2295" width="55.7109375" style="393" customWidth="1"/>
    <col min="2296" max="2296" width="7.85546875" style="393" customWidth="1"/>
    <col min="2297" max="2550" width="11.5703125" style="393"/>
    <col min="2551" max="2551" width="55.7109375" style="393" customWidth="1"/>
    <col min="2552" max="2552" width="7.85546875" style="393" customWidth="1"/>
    <col min="2553" max="2806" width="11.5703125" style="393"/>
    <col min="2807" max="2807" width="55.7109375" style="393" customWidth="1"/>
    <col min="2808" max="2808" width="7.85546875" style="393" customWidth="1"/>
    <col min="2809" max="3062" width="11.5703125" style="393"/>
    <col min="3063" max="3063" width="55.7109375" style="393" customWidth="1"/>
    <col min="3064" max="3064" width="7.85546875" style="393" customWidth="1"/>
    <col min="3065" max="3318" width="11.5703125" style="393"/>
    <col min="3319" max="3319" width="55.7109375" style="393" customWidth="1"/>
    <col min="3320" max="3320" width="7.85546875" style="393" customWidth="1"/>
    <col min="3321" max="3574" width="11.5703125" style="393"/>
    <col min="3575" max="3575" width="55.7109375" style="393" customWidth="1"/>
    <col min="3576" max="3576" width="7.85546875" style="393" customWidth="1"/>
    <col min="3577" max="3830" width="11.5703125" style="393"/>
    <col min="3831" max="3831" width="55.7109375" style="393" customWidth="1"/>
    <col min="3832" max="3832" width="7.85546875" style="393" customWidth="1"/>
    <col min="3833" max="4086" width="11.5703125" style="393"/>
    <col min="4087" max="4087" width="55.7109375" style="393" customWidth="1"/>
    <col min="4088" max="4088" width="7.85546875" style="393" customWidth="1"/>
    <col min="4089" max="4342" width="11.5703125" style="393"/>
    <col min="4343" max="4343" width="55.7109375" style="393" customWidth="1"/>
    <col min="4344" max="4344" width="7.85546875" style="393" customWidth="1"/>
    <col min="4345" max="4598" width="11.5703125" style="393"/>
    <col min="4599" max="4599" width="55.7109375" style="393" customWidth="1"/>
    <col min="4600" max="4600" width="7.85546875" style="393" customWidth="1"/>
    <col min="4601" max="4854" width="11.5703125" style="393"/>
    <col min="4855" max="4855" width="55.7109375" style="393" customWidth="1"/>
    <col min="4856" max="4856" width="7.85546875" style="393" customWidth="1"/>
    <col min="4857" max="5110" width="11.5703125" style="393"/>
    <col min="5111" max="5111" width="55.7109375" style="393" customWidth="1"/>
    <col min="5112" max="5112" width="7.85546875" style="393" customWidth="1"/>
    <col min="5113" max="5366" width="11.5703125" style="393"/>
    <col min="5367" max="5367" width="55.7109375" style="393" customWidth="1"/>
    <col min="5368" max="5368" width="7.85546875" style="393" customWidth="1"/>
    <col min="5369" max="5622" width="11.5703125" style="393"/>
    <col min="5623" max="5623" width="55.7109375" style="393" customWidth="1"/>
    <col min="5624" max="5624" width="7.85546875" style="393" customWidth="1"/>
    <col min="5625" max="5878" width="11.5703125" style="393"/>
    <col min="5879" max="5879" width="55.7109375" style="393" customWidth="1"/>
    <col min="5880" max="5880" width="7.85546875" style="393" customWidth="1"/>
    <col min="5881" max="6134" width="11.5703125" style="393"/>
    <col min="6135" max="6135" width="55.7109375" style="393" customWidth="1"/>
    <col min="6136" max="6136" width="7.85546875" style="393" customWidth="1"/>
    <col min="6137" max="6390" width="11.5703125" style="393"/>
    <col min="6391" max="6391" width="55.7109375" style="393" customWidth="1"/>
    <col min="6392" max="6392" width="7.85546875" style="393" customWidth="1"/>
    <col min="6393" max="6646" width="11.5703125" style="393"/>
    <col min="6647" max="6647" width="55.7109375" style="393" customWidth="1"/>
    <col min="6648" max="6648" width="7.85546875" style="393" customWidth="1"/>
    <col min="6649" max="6902" width="11.5703125" style="393"/>
    <col min="6903" max="6903" width="55.7109375" style="393" customWidth="1"/>
    <col min="6904" max="6904" width="7.85546875" style="393" customWidth="1"/>
    <col min="6905" max="7158" width="11.5703125" style="393"/>
    <col min="7159" max="7159" width="55.7109375" style="393" customWidth="1"/>
    <col min="7160" max="7160" width="7.85546875" style="393" customWidth="1"/>
    <col min="7161" max="7414" width="11.5703125" style="393"/>
    <col min="7415" max="7415" width="55.7109375" style="393" customWidth="1"/>
    <col min="7416" max="7416" width="7.85546875" style="393" customWidth="1"/>
    <col min="7417" max="7670" width="11.5703125" style="393"/>
    <col min="7671" max="7671" width="55.7109375" style="393" customWidth="1"/>
    <col min="7672" max="7672" width="7.85546875" style="393" customWidth="1"/>
    <col min="7673" max="7926" width="11.5703125" style="393"/>
    <col min="7927" max="7927" width="55.7109375" style="393" customWidth="1"/>
    <col min="7928" max="7928" width="7.85546875" style="393" customWidth="1"/>
    <col min="7929" max="8182" width="11.5703125" style="393"/>
    <col min="8183" max="8183" width="55.7109375" style="393" customWidth="1"/>
    <col min="8184" max="8184" width="7.85546875" style="393" customWidth="1"/>
    <col min="8185" max="8438" width="11.5703125" style="393"/>
    <col min="8439" max="8439" width="55.7109375" style="393" customWidth="1"/>
    <col min="8440" max="8440" width="7.85546875" style="393" customWidth="1"/>
    <col min="8441" max="8694" width="11.5703125" style="393"/>
    <col min="8695" max="8695" width="55.7109375" style="393" customWidth="1"/>
    <col min="8696" max="8696" width="7.85546875" style="393" customWidth="1"/>
    <col min="8697" max="8950" width="11.5703125" style="393"/>
    <col min="8951" max="8951" width="55.7109375" style="393" customWidth="1"/>
    <col min="8952" max="8952" width="7.85546875" style="393" customWidth="1"/>
    <col min="8953" max="9206" width="11.5703125" style="393"/>
    <col min="9207" max="9207" width="55.7109375" style="393" customWidth="1"/>
    <col min="9208" max="9208" width="7.85546875" style="393" customWidth="1"/>
    <col min="9209" max="9462" width="11.5703125" style="393"/>
    <col min="9463" max="9463" width="55.7109375" style="393" customWidth="1"/>
    <col min="9464" max="9464" width="7.85546875" style="393" customWidth="1"/>
    <col min="9465" max="9718" width="11.5703125" style="393"/>
    <col min="9719" max="9719" width="55.7109375" style="393" customWidth="1"/>
    <col min="9720" max="9720" width="7.85546875" style="393" customWidth="1"/>
    <col min="9721" max="9974" width="11.5703125" style="393"/>
    <col min="9975" max="9975" width="55.7109375" style="393" customWidth="1"/>
    <col min="9976" max="9976" width="7.85546875" style="393" customWidth="1"/>
    <col min="9977" max="10230" width="11.5703125" style="393"/>
    <col min="10231" max="10231" width="55.7109375" style="393" customWidth="1"/>
    <col min="10232" max="10232" width="7.85546875" style="393" customWidth="1"/>
    <col min="10233" max="10486" width="11.5703125" style="393"/>
    <col min="10487" max="10487" width="55.7109375" style="393" customWidth="1"/>
    <col min="10488" max="10488" width="7.85546875" style="393" customWidth="1"/>
    <col min="10489" max="10742" width="11.5703125" style="393"/>
    <col min="10743" max="10743" width="55.7109375" style="393" customWidth="1"/>
    <col min="10744" max="10744" width="7.85546875" style="393" customWidth="1"/>
    <col min="10745" max="10998" width="11.5703125" style="393"/>
    <col min="10999" max="10999" width="55.7109375" style="393" customWidth="1"/>
    <col min="11000" max="11000" width="7.85546875" style="393" customWidth="1"/>
    <col min="11001" max="11254" width="11.5703125" style="393"/>
    <col min="11255" max="11255" width="55.7109375" style="393" customWidth="1"/>
    <col min="11256" max="11256" width="7.85546875" style="393" customWidth="1"/>
    <col min="11257" max="11510" width="11.5703125" style="393"/>
    <col min="11511" max="11511" width="55.7109375" style="393" customWidth="1"/>
    <col min="11512" max="11512" width="7.85546875" style="393" customWidth="1"/>
    <col min="11513" max="11766" width="11.5703125" style="393"/>
    <col min="11767" max="11767" width="55.7109375" style="393" customWidth="1"/>
    <col min="11768" max="11768" width="7.85546875" style="393" customWidth="1"/>
    <col min="11769" max="12022" width="11.5703125" style="393"/>
    <col min="12023" max="12023" width="55.7109375" style="393" customWidth="1"/>
    <col min="12024" max="12024" width="7.85546875" style="393" customWidth="1"/>
    <col min="12025" max="12278" width="11.5703125" style="393"/>
    <col min="12279" max="12279" width="55.7109375" style="393" customWidth="1"/>
    <col min="12280" max="12280" width="7.85546875" style="393" customWidth="1"/>
    <col min="12281" max="12534" width="11.5703125" style="393"/>
    <col min="12535" max="12535" width="55.7109375" style="393" customWidth="1"/>
    <col min="12536" max="12536" width="7.85546875" style="393" customWidth="1"/>
    <col min="12537" max="12790" width="11.5703125" style="393"/>
    <col min="12791" max="12791" width="55.7109375" style="393" customWidth="1"/>
    <col min="12792" max="12792" width="7.85546875" style="393" customWidth="1"/>
    <col min="12793" max="13046" width="11.5703125" style="393"/>
    <col min="13047" max="13047" width="55.7109375" style="393" customWidth="1"/>
    <col min="13048" max="13048" width="7.85546875" style="393" customWidth="1"/>
    <col min="13049" max="13302" width="11.5703125" style="393"/>
    <col min="13303" max="13303" width="55.7109375" style="393" customWidth="1"/>
    <col min="13304" max="13304" width="7.85546875" style="393" customWidth="1"/>
    <col min="13305" max="13558" width="11.5703125" style="393"/>
    <col min="13559" max="13559" width="55.7109375" style="393" customWidth="1"/>
    <col min="13560" max="13560" width="7.85546875" style="393" customWidth="1"/>
    <col min="13561" max="13814" width="11.5703125" style="393"/>
    <col min="13815" max="13815" width="55.7109375" style="393" customWidth="1"/>
    <col min="13816" max="13816" width="7.85546875" style="393" customWidth="1"/>
    <col min="13817" max="14070" width="11.5703125" style="393"/>
    <col min="14071" max="14071" width="55.7109375" style="393" customWidth="1"/>
    <col min="14072" max="14072" width="7.85546875" style="393" customWidth="1"/>
    <col min="14073" max="14326" width="11.5703125" style="393"/>
    <col min="14327" max="14327" width="55.7109375" style="393" customWidth="1"/>
    <col min="14328" max="14328" width="7.85546875" style="393" customWidth="1"/>
    <col min="14329" max="14582" width="11.5703125" style="393"/>
    <col min="14583" max="14583" width="55.7109375" style="393" customWidth="1"/>
    <col min="14584" max="14584" width="7.85546875" style="393" customWidth="1"/>
    <col min="14585" max="14838" width="11.5703125" style="393"/>
    <col min="14839" max="14839" width="55.7109375" style="393" customWidth="1"/>
    <col min="14840" max="14840" width="7.85546875" style="393" customWidth="1"/>
    <col min="14841" max="15094" width="11.5703125" style="393"/>
    <col min="15095" max="15095" width="55.7109375" style="393" customWidth="1"/>
    <col min="15096" max="15096" width="7.85546875" style="393" customWidth="1"/>
    <col min="15097" max="15350" width="11.5703125" style="393"/>
    <col min="15351" max="15351" width="55.7109375" style="393" customWidth="1"/>
    <col min="15352" max="15352" width="7.85546875" style="393" customWidth="1"/>
    <col min="15353" max="15606" width="11.5703125" style="393"/>
    <col min="15607" max="15607" width="55.7109375" style="393" customWidth="1"/>
    <col min="15608" max="15608" width="7.85546875" style="393" customWidth="1"/>
    <col min="15609" max="15862" width="11.5703125" style="393"/>
    <col min="15863" max="15863" width="55.7109375" style="393" customWidth="1"/>
    <col min="15864" max="15864" width="7.85546875" style="393" customWidth="1"/>
    <col min="15865" max="16118" width="11.5703125" style="393"/>
    <col min="16119" max="16119" width="55.7109375" style="393" customWidth="1"/>
    <col min="16120" max="16120" width="7.85546875" style="393" customWidth="1"/>
    <col min="16121" max="16384" width="11.5703125" style="393"/>
  </cols>
  <sheetData>
    <row r="1" spans="1:5" ht="41.25" customHeight="1" x14ac:dyDescent="0.2">
      <c r="A1" s="461" t="s">
        <v>329</v>
      </c>
      <c r="B1" s="462"/>
      <c r="C1" s="463"/>
    </row>
    <row r="2" spans="1:5" ht="18.75" thickBot="1" x14ac:dyDescent="0.25">
      <c r="A2" s="394"/>
      <c r="B2" s="395" t="s">
        <v>328</v>
      </c>
      <c r="C2" s="396"/>
    </row>
    <row r="3" spans="1:5" x14ac:dyDescent="0.2">
      <c r="A3" s="397" t="s">
        <v>258</v>
      </c>
      <c r="B3" s="397" t="s">
        <v>259</v>
      </c>
      <c r="C3" s="398">
        <f>SUM(C4:C16)</f>
        <v>289</v>
      </c>
      <c r="E3" s="404"/>
    </row>
    <row r="4" spans="1:5" x14ac:dyDescent="0.2">
      <c r="A4" s="399" t="s">
        <v>260</v>
      </c>
      <c r="B4" s="399" t="s">
        <v>261</v>
      </c>
      <c r="C4" s="400">
        <v>88</v>
      </c>
    </row>
    <row r="5" spans="1:5" x14ac:dyDescent="0.2">
      <c r="A5" s="399" t="s">
        <v>262</v>
      </c>
      <c r="B5" s="399" t="s">
        <v>263</v>
      </c>
      <c r="C5" s="400">
        <v>0</v>
      </c>
    </row>
    <row r="6" spans="1:5" x14ac:dyDescent="0.2">
      <c r="A6" s="399" t="s">
        <v>264</v>
      </c>
      <c r="B6" s="399" t="s">
        <v>265</v>
      </c>
      <c r="C6" s="400">
        <v>0</v>
      </c>
    </row>
    <row r="7" spans="1:5" x14ac:dyDescent="0.2">
      <c r="A7" s="399" t="s">
        <v>266</v>
      </c>
      <c r="B7" s="399" t="s">
        <v>267</v>
      </c>
      <c r="C7" s="400">
        <v>0</v>
      </c>
    </row>
    <row r="8" spans="1:5" ht="25.5" x14ac:dyDescent="0.2">
      <c r="A8" s="399" t="s">
        <v>268</v>
      </c>
      <c r="B8" s="399" t="s">
        <v>269</v>
      </c>
      <c r="C8" s="400">
        <v>111</v>
      </c>
    </row>
    <row r="9" spans="1:5" x14ac:dyDescent="0.2">
      <c r="A9" s="399" t="s">
        <v>270</v>
      </c>
      <c r="B9" s="399" t="s">
        <v>271</v>
      </c>
      <c r="C9" s="400">
        <v>66</v>
      </c>
    </row>
    <row r="10" spans="1:5" x14ac:dyDescent="0.2">
      <c r="A10" s="399" t="s">
        <v>272</v>
      </c>
      <c r="B10" s="399" t="s">
        <v>273</v>
      </c>
      <c r="C10" s="400">
        <v>3</v>
      </c>
    </row>
    <row r="11" spans="1:5" x14ac:dyDescent="0.2">
      <c r="A11" s="399" t="s">
        <v>274</v>
      </c>
      <c r="B11" s="399" t="s">
        <v>275</v>
      </c>
      <c r="C11" s="400">
        <v>0</v>
      </c>
    </row>
    <row r="12" spans="1:5" ht="25.5" x14ac:dyDescent="0.2">
      <c r="A12" s="399" t="s">
        <v>276</v>
      </c>
      <c r="B12" s="399" t="s">
        <v>277</v>
      </c>
      <c r="C12" s="400">
        <v>10</v>
      </c>
    </row>
    <row r="13" spans="1:5" x14ac:dyDescent="0.2">
      <c r="A13" s="399" t="s">
        <v>278</v>
      </c>
      <c r="B13" s="399" t="s">
        <v>279</v>
      </c>
      <c r="C13" s="400">
        <v>1</v>
      </c>
    </row>
    <row r="14" spans="1:5" x14ac:dyDescent="0.2">
      <c r="A14" s="399" t="s">
        <v>280</v>
      </c>
      <c r="B14" s="399" t="s">
        <v>281</v>
      </c>
      <c r="C14" s="400">
        <v>6</v>
      </c>
    </row>
    <row r="15" spans="1:5" x14ac:dyDescent="0.2">
      <c r="A15" s="399" t="s">
        <v>282</v>
      </c>
      <c r="B15" s="399" t="s">
        <v>283</v>
      </c>
      <c r="C15" s="400">
        <v>1</v>
      </c>
    </row>
    <row r="16" spans="1:5" x14ac:dyDescent="0.2">
      <c r="A16" s="399" t="s">
        <v>284</v>
      </c>
      <c r="B16" s="399" t="s">
        <v>285</v>
      </c>
      <c r="C16" s="400">
        <v>3</v>
      </c>
    </row>
    <row r="17" spans="1:6" x14ac:dyDescent="0.2">
      <c r="A17" s="401" t="s">
        <v>286</v>
      </c>
      <c r="B17" s="401" t="s">
        <v>287</v>
      </c>
      <c r="C17" s="402">
        <f>SUM(C18,C19,C20,C21,C22,C23,C24)</f>
        <v>1227</v>
      </c>
      <c r="E17" s="404"/>
    </row>
    <row r="18" spans="1:6" x14ac:dyDescent="0.2">
      <c r="A18" s="399" t="s">
        <v>288</v>
      </c>
      <c r="B18" s="399" t="s">
        <v>289</v>
      </c>
      <c r="C18" s="400">
        <v>96</v>
      </c>
    </row>
    <row r="19" spans="1:6" x14ac:dyDescent="0.2">
      <c r="A19" s="399" t="s">
        <v>290</v>
      </c>
      <c r="B19" s="399" t="s">
        <v>291</v>
      </c>
      <c r="C19" s="400">
        <v>89</v>
      </c>
    </row>
    <row r="20" spans="1:6" ht="25.5" x14ac:dyDescent="0.2">
      <c r="A20" s="399" t="s">
        <v>292</v>
      </c>
      <c r="B20" s="399" t="s">
        <v>293</v>
      </c>
      <c r="C20" s="400">
        <v>9</v>
      </c>
    </row>
    <row r="21" spans="1:6" x14ac:dyDescent="0.2">
      <c r="A21" s="399" t="s">
        <v>294</v>
      </c>
      <c r="B21" s="399" t="s">
        <v>295</v>
      </c>
      <c r="C21" s="400">
        <v>22</v>
      </c>
    </row>
    <row r="22" spans="1:6" x14ac:dyDescent="0.2">
      <c r="A22" s="399" t="s">
        <v>296</v>
      </c>
      <c r="B22" s="399" t="s">
        <v>297</v>
      </c>
      <c r="C22" s="400">
        <v>0</v>
      </c>
    </row>
    <row r="23" spans="1:6" x14ac:dyDescent="0.2">
      <c r="A23" s="399" t="s">
        <v>298</v>
      </c>
      <c r="B23" s="399" t="s">
        <v>299</v>
      </c>
      <c r="C23" s="400">
        <v>1</v>
      </c>
    </row>
    <row r="24" spans="1:6" x14ac:dyDescent="0.2">
      <c r="A24" s="401" t="s">
        <v>300</v>
      </c>
      <c r="B24" s="401" t="s">
        <v>301</v>
      </c>
      <c r="C24" s="402">
        <f>SUM(C25:C26)</f>
        <v>1010</v>
      </c>
    </row>
    <row r="25" spans="1:6" x14ac:dyDescent="0.2">
      <c r="A25" s="399" t="s">
        <v>302</v>
      </c>
      <c r="B25" s="399" t="s">
        <v>303</v>
      </c>
      <c r="C25" s="400">
        <v>487</v>
      </c>
    </row>
    <row r="26" spans="1:6" x14ac:dyDescent="0.2">
      <c r="A26" s="399" t="s">
        <v>304</v>
      </c>
      <c r="B26" s="399" t="s">
        <v>305</v>
      </c>
      <c r="C26" s="400">
        <v>523</v>
      </c>
    </row>
    <row r="27" spans="1:6" x14ac:dyDescent="0.2">
      <c r="A27" s="399" t="s">
        <v>306</v>
      </c>
      <c r="B27" s="399" t="s">
        <v>307</v>
      </c>
      <c r="C27" s="400">
        <v>198</v>
      </c>
    </row>
    <row r="28" spans="1:6" x14ac:dyDescent="0.2">
      <c r="A28" s="399" t="s">
        <v>308</v>
      </c>
      <c r="B28" s="399" t="s">
        <v>309</v>
      </c>
      <c r="C28" s="400">
        <v>214</v>
      </c>
    </row>
    <row r="29" spans="1:6" ht="12.75" customHeight="1" x14ac:dyDescent="0.2">
      <c r="A29" s="399" t="s">
        <v>310</v>
      </c>
      <c r="B29" s="399" t="s">
        <v>311</v>
      </c>
      <c r="C29" s="403">
        <v>5297</v>
      </c>
      <c r="F29" s="404"/>
    </row>
    <row r="30" spans="1:6" x14ac:dyDescent="0.2">
      <c r="A30" s="399" t="s">
        <v>312</v>
      </c>
      <c r="B30" s="399" t="s">
        <v>313</v>
      </c>
      <c r="C30" s="400">
        <v>26</v>
      </c>
      <c r="F30" s="404"/>
    </row>
    <row r="31" spans="1:6" x14ac:dyDescent="0.2">
      <c r="A31" s="399" t="s">
        <v>314</v>
      </c>
      <c r="B31" s="399" t="s">
        <v>315</v>
      </c>
      <c r="C31" s="400">
        <v>779</v>
      </c>
      <c r="F31" s="404"/>
    </row>
    <row r="32" spans="1:6" x14ac:dyDescent="0.2">
      <c r="A32" s="399" t="s">
        <v>316</v>
      </c>
      <c r="B32" s="399" t="s">
        <v>317</v>
      </c>
      <c r="C32" s="403">
        <v>43</v>
      </c>
      <c r="F32" s="404"/>
    </row>
    <row r="33" spans="1:5" ht="12.75" customHeight="1" x14ac:dyDescent="0.2">
      <c r="A33" s="399" t="s">
        <v>318</v>
      </c>
      <c r="B33" s="399" t="s">
        <v>319</v>
      </c>
      <c r="C33" s="400">
        <v>2</v>
      </c>
    </row>
    <row r="34" spans="1:5" x14ac:dyDescent="0.2">
      <c r="A34" s="399" t="s">
        <v>320</v>
      </c>
      <c r="B34" s="399" t="s">
        <v>321</v>
      </c>
      <c r="C34" s="400">
        <v>505</v>
      </c>
    </row>
    <row r="35" spans="1:5" x14ac:dyDescent="0.2">
      <c r="A35" s="399" t="s">
        <v>322</v>
      </c>
      <c r="B35" s="399" t="s">
        <v>323</v>
      </c>
      <c r="C35" s="400">
        <v>63</v>
      </c>
    </row>
    <row r="36" spans="1:5" x14ac:dyDescent="0.2">
      <c r="A36" s="401" t="s">
        <v>324</v>
      </c>
      <c r="B36" s="401" t="s">
        <v>325</v>
      </c>
      <c r="C36" s="402">
        <f>SUM(C3,C17,C27,C28,C29,C30,C31,C32,C33,C34,C35)</f>
        <v>8643</v>
      </c>
      <c r="E36" s="404"/>
    </row>
  </sheetData>
  <sheetProtection selectLockedCells="1" selectUnlockedCells="1"/>
  <mergeCells count="1">
    <mergeCell ref="A1:C1"/>
  </mergeCells>
  <printOptions horizontalCentered="1" verticalCentered="1"/>
  <pageMargins left="0.39370078740157483" right="0.23622047244094491" top="1.0629921259842521" bottom="1.0629921259842521" header="0.78740157480314965" footer="0.78740157480314965"/>
  <pageSetup paperSize="9" firstPageNumber="0" orientation="portrait" r:id="rId1"/>
  <headerFooter alignWithMargins="0">
    <oddHeader xml:space="preserve">&amp;L&amp;G&amp;C&amp;"Times New Roman,Normale"&amp;18Modello LA Consuntivo&amp;R&amp;18Anno 2019 </oddHeader>
    <oddFooter>&amp;L&amp;"Arial,Corsivo"UOC Controllo di Gestione e SIS&amp;C&amp;"Times New Roman,Normale"&amp;12Pagina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9</vt:i4>
      </vt:variant>
    </vt:vector>
  </HeadingPairs>
  <TitlesOfParts>
    <vt:vector size="16" baseType="lpstr">
      <vt:lpstr>Modello LA</vt:lpstr>
      <vt:lpstr>Allegato 3.a</vt:lpstr>
      <vt:lpstr>Allegato 3.b</vt:lpstr>
      <vt:lpstr>CPUmberto</vt:lpstr>
      <vt:lpstr>CPChiello</vt:lpstr>
      <vt:lpstr>CPBasilotta</vt:lpstr>
      <vt:lpstr>CPFBC</vt:lpstr>
      <vt:lpstr>'Allegato 3.a'!Area_stampa</vt:lpstr>
      <vt:lpstr>'Allegato 3.b'!Area_stampa</vt:lpstr>
      <vt:lpstr>CPBasilotta!Area_stampa</vt:lpstr>
      <vt:lpstr>CPChiello!Area_stampa</vt:lpstr>
      <vt:lpstr>CPFBC!Area_stampa</vt:lpstr>
      <vt:lpstr>CPUmberto!Area_stampa</vt:lpstr>
      <vt:lpstr>'Modello LA'!Area_stampa</vt:lpstr>
      <vt:lpstr>'Allegato 3.a'!Titoli_stampa</vt:lpstr>
      <vt:lpstr>'Modello LA'!Titoli_stampa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NataleLagrotteria</dc:creator>
  <cp:lastModifiedBy>Utente</cp:lastModifiedBy>
  <cp:lastPrinted>2021-09-15T08:59:11Z</cp:lastPrinted>
  <dcterms:created xsi:type="dcterms:W3CDTF">2003-09-29T10:34:29Z</dcterms:created>
  <dcterms:modified xsi:type="dcterms:W3CDTF">2021-09-15T09:01:15Z</dcterms:modified>
</cp:coreProperties>
</file>